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3 от 25.01.2021 г\Дополнительное соглашение\"/>
    </mc:Choice>
  </mc:AlternateContent>
  <bookViews>
    <workbookView xWindow="0" yWindow="0" windowWidth="28800" windowHeight="12330"/>
  </bookViews>
  <sheets>
    <sheet name="Таблица 1 (КС) " sheetId="1" r:id="rId1"/>
    <sheet name="Таблица 2 (ДС)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47" i="2" l="1"/>
  <c r="BQ47" i="2"/>
  <c r="BP47" i="2"/>
  <c r="BO47" i="2"/>
  <c r="BN47" i="2"/>
  <c r="BM47" i="2"/>
  <c r="BL47" i="2"/>
  <c r="BK47" i="2"/>
  <c r="BJ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N47" i="2"/>
  <c r="M47" i="2"/>
  <c r="L47" i="2"/>
  <c r="K47" i="2"/>
  <c r="J47" i="2"/>
  <c r="I47" i="2"/>
  <c r="H47" i="2"/>
  <c r="G47" i="2"/>
  <c r="F47" i="2"/>
  <c r="E47" i="2"/>
  <c r="D47" i="2"/>
  <c r="C47" i="2"/>
  <c r="BT46" i="2"/>
  <c r="BS46" i="2"/>
  <c r="BT45" i="2"/>
  <c r="BS45" i="2"/>
  <c r="BT44" i="2"/>
  <c r="BS44" i="2"/>
  <c r="BT43" i="2"/>
  <c r="BS43" i="2"/>
  <c r="BT42" i="2"/>
  <c r="BS42" i="2"/>
  <c r="BT41" i="2"/>
  <c r="BS41" i="2"/>
  <c r="BT40" i="2"/>
  <c r="BS40" i="2"/>
  <c r="BT39" i="2"/>
  <c r="BS39" i="2"/>
  <c r="BT38" i="2"/>
  <c r="BS38" i="2"/>
  <c r="BT37" i="2"/>
  <c r="BS37" i="2"/>
  <c r="P36" i="2"/>
  <c r="P47" i="2" s="1"/>
  <c r="O36" i="2"/>
  <c r="O47" i="2" s="1"/>
  <c r="BT35" i="2"/>
  <c r="BS35" i="2"/>
  <c r="BT34" i="2"/>
  <c r="BS34" i="2"/>
  <c r="BT33" i="2"/>
  <c r="BS33" i="2"/>
  <c r="BT32" i="2"/>
  <c r="BS32" i="2"/>
  <c r="BT31" i="2"/>
  <c r="BS31" i="2"/>
  <c r="BT30" i="2"/>
  <c r="BS30" i="2"/>
  <c r="BT29" i="2"/>
  <c r="BS29" i="2"/>
  <c r="BT28" i="2"/>
  <c r="BS28" i="2"/>
  <c r="BT27" i="2"/>
  <c r="BS27" i="2"/>
  <c r="BT26" i="2"/>
  <c r="BS26" i="2"/>
  <c r="BT25" i="2"/>
  <c r="BS25" i="2"/>
  <c r="BT24" i="2"/>
  <c r="BS24" i="2"/>
  <c r="BT23" i="2"/>
  <c r="BS23" i="2"/>
  <c r="BT22" i="2"/>
  <c r="BS22" i="2"/>
  <c r="BT21" i="2"/>
  <c r="BS21" i="2"/>
  <c r="BT20" i="2"/>
  <c r="BS20" i="2"/>
  <c r="BT19" i="2"/>
  <c r="BS19" i="2"/>
  <c r="BT18" i="2"/>
  <c r="BS18" i="2"/>
  <c r="BT17" i="2"/>
  <c r="BS17" i="2"/>
  <c r="BT15" i="2"/>
  <c r="BS15" i="2"/>
  <c r="BT14" i="2"/>
  <c r="BS14" i="2"/>
  <c r="BT13" i="2"/>
  <c r="BS13" i="2"/>
  <c r="BT12" i="2"/>
  <c r="BS12" i="2"/>
  <c r="BT11" i="2"/>
  <c r="BS11" i="2"/>
  <c r="BT10" i="2"/>
  <c r="BS10" i="2"/>
  <c r="BT9" i="2"/>
  <c r="BS9" i="2"/>
  <c r="AQ9" i="2"/>
  <c r="AQ47" i="2" s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H50" i="1"/>
  <c r="BG50" i="1"/>
  <c r="BH49" i="1"/>
  <c r="BG49" i="1"/>
  <c r="BH48" i="1"/>
  <c r="BG48" i="1"/>
  <c r="BH47" i="1"/>
  <c r="BG47" i="1"/>
  <c r="BH46" i="1"/>
  <c r="BG46" i="1"/>
  <c r="BH45" i="1"/>
  <c r="BG45" i="1"/>
  <c r="BH44" i="1"/>
  <c r="BG44" i="1"/>
  <c r="BH43" i="1"/>
  <c r="BG43" i="1"/>
  <c r="BH42" i="1"/>
  <c r="BG42" i="1"/>
  <c r="BH41" i="1"/>
  <c r="BG41" i="1"/>
  <c r="BH40" i="1"/>
  <c r="BG40" i="1"/>
  <c r="BH39" i="1"/>
  <c r="BG39" i="1"/>
  <c r="BH38" i="1"/>
  <c r="BG38" i="1"/>
  <c r="BH37" i="1"/>
  <c r="BG37" i="1"/>
  <c r="BH36" i="1"/>
  <c r="BG36" i="1"/>
  <c r="BH35" i="1"/>
  <c r="BG35" i="1"/>
  <c r="BH34" i="1"/>
  <c r="BG34" i="1"/>
  <c r="BH33" i="1"/>
  <c r="BG33" i="1"/>
  <c r="BH32" i="1"/>
  <c r="BG32" i="1"/>
  <c r="BH31" i="1"/>
  <c r="BG31" i="1"/>
  <c r="BH30" i="1"/>
  <c r="BG30" i="1"/>
  <c r="BH29" i="1"/>
  <c r="BG29" i="1"/>
  <c r="BH28" i="1"/>
  <c r="BG28" i="1"/>
  <c r="BH27" i="1"/>
  <c r="BG27" i="1"/>
  <c r="BH26" i="1"/>
  <c r="BG26" i="1"/>
  <c r="BH25" i="1"/>
  <c r="BG25" i="1"/>
  <c r="BH24" i="1"/>
  <c r="BG24" i="1"/>
  <c r="BH23" i="1"/>
  <c r="BG23" i="1"/>
  <c r="BH22" i="1"/>
  <c r="BG22" i="1"/>
  <c r="BH21" i="1"/>
  <c r="BG21" i="1"/>
  <c r="BH20" i="1"/>
  <c r="BG20" i="1"/>
  <c r="BH19" i="1"/>
  <c r="BG19" i="1"/>
  <c r="BH18" i="1"/>
  <c r="BG18" i="1"/>
  <c r="BH17" i="1"/>
  <c r="BG17" i="1"/>
  <c r="BH16" i="1"/>
  <c r="BG16" i="1"/>
  <c r="BH15" i="1"/>
  <c r="BG15" i="1"/>
  <c r="BH14" i="1"/>
  <c r="BG14" i="1"/>
  <c r="BH13" i="1"/>
  <c r="BH51" i="1" s="1"/>
  <c r="BG13" i="1"/>
  <c r="BG51" i="1" s="1"/>
  <c r="BS47" i="2" l="1"/>
  <c r="BS36" i="2"/>
  <c r="BT36" i="2"/>
  <c r="BT47" i="2" s="1"/>
</calcChain>
</file>

<file path=xl/sharedStrings.xml><?xml version="1.0" encoding="utf-8"?>
<sst xmlns="http://schemas.openxmlformats.org/spreadsheetml/2006/main" count="282" uniqueCount="93">
  <si>
    <t>Приложение 3</t>
  </si>
  <si>
    <t>Приложение 26</t>
  </si>
  <si>
    <t>к Тарифному соглашению на 2021 год от 18.01.2021 г.</t>
  </si>
  <si>
    <t>Распределение объемов и финансового обеспечения медицинской помощи в условиях круглосуточного стационара на 2021 год по профилям медицинской помощи</t>
  </si>
  <si>
    <t>Таблица 1.</t>
  </si>
  <si>
    <t>Код профиля</t>
  </si>
  <si>
    <t>Профиль медицинской помощи</t>
  </si>
  <si>
    <t>ГБУЗ "Баксанская ЦРБ"</t>
  </si>
  <si>
    <t>ГБУЗ "Районная больница",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</si>
  <si>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</si>
  <si>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</si>
  <si>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</si>
  <si>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</si>
  <si>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</si>
  <si>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</si>
  <si>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</si>
  <si>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больница", с.п. Верхняя Балкария</t>
  </si>
  <si>
    <t>ГБУЗ "ЦРБ" Эльбрусского района</t>
  </si>
  <si>
    <t>ГБУЗ «Участковая больница», с. Эльбрус</t>
  </si>
  <si>
    <t>ГБУЗ "ГКБ № 1"</t>
  </si>
  <si>
    <t>ГБУЗ "ГКБ № 2"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</si>
  <si>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</si>
  <si>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</si>
  <si>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</si>
  <si>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</si>
  <si>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</si>
  <si>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</si>
  <si>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</si>
  <si>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</si>
  <si>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</si>
  <si>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</si>
  <si>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Глазная клиника "ЛЕНАР" им. академика С.Н. Федорова</t>
  </si>
  <si>
    <t>ООО "Клиника "Медиум"</t>
  </si>
  <si>
    <t>ООО "ЛДЦ "Валео Вита"</t>
  </si>
  <si>
    <t xml:space="preserve">ООО "СК НПЦ" </t>
  </si>
  <si>
    <t>ИТОГО</t>
  </si>
  <si>
    <t>объем</t>
  </si>
  <si>
    <t>руб.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</si>
  <si>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</si>
  <si>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</si>
  <si>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</si>
  <si>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аллергология и иммунология</t>
  </si>
  <si>
    <t>гастроэнтерология</t>
  </si>
  <si>
    <t>гематология</t>
  </si>
  <si>
    <t>онкология</t>
  </si>
  <si>
    <t>детская онкология</t>
  </si>
  <si>
    <t>дерматовенерология</t>
  </si>
  <si>
    <t>детская кардиология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</si>
  <si>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</si>
  <si>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</si>
  <si>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</si>
  <si>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</si>
  <si>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</si>
  <si>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</si>
  <si>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</si>
  <si>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</si>
  <si>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</si>
  <si>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</si>
  <si>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оториноларингология (за исключением кохлеарной имплантации)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</si>
  <si>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</si>
  <si>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</si>
  <si>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</si>
  <si>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</si>
  <si>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</si>
  <si>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</si>
  <si>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</si>
  <si>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</si>
  <si>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</si>
  <si>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</si>
  <si>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</si>
  <si>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</si>
  <si>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</si>
  <si>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</si>
  <si>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</si>
  <si>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реабилитация</t>
  </si>
  <si>
    <t>прочее</t>
  </si>
  <si>
    <t>Распределение объемов и финансового обеспечения медицинской помощи в условиях дневного стационара на 2021 год по профилям медицинской помощи</t>
  </si>
  <si>
    <t>Таблица 2.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</si>
  <si>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</si>
  <si>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</si>
  <si>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</si>
  <si>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r>
      <t xml:space="preserve">ГБУЗ "Городская </t>
    </r>
    <r>
      <rPr>
        <b/>
        <sz val="10"/>
        <rFont val="Times New Roman"/>
        <family val="1"/>
        <charset val="204"/>
      </rPr>
      <t>детская</t>
    </r>
    <r>
      <rPr>
        <sz val="10"/>
        <rFont val="Times New Roman"/>
        <family val="1"/>
        <charset val="204"/>
      </rPr>
      <t xml:space="preserve"> поликлиника № 1"</t>
    </r>
  </si>
  <si>
    <t>ГБУЗ "РСЦ им. Т.Х. Тхазаплижева" Минздрава  КБР</t>
  </si>
  <si>
    <t>ООО "Центральная поликлиника"</t>
  </si>
  <si>
    <t>ООО "Фирма СЭМ"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</si>
  <si>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</si>
  <si>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</si>
  <si>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</si>
  <si>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</si>
  <si>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(за исключением использования вспомогательных репродуктивных технологий)</t>
  </si>
  <si>
    <t>акушерство и гинекология (использование вспомогательных репродуктивных технологий)</t>
  </si>
  <si>
    <t>медицинская реабилитация</t>
  </si>
  <si>
    <t>к дополнительному соглашению от 25.01.2021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</si>
</sst>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8" fillId="0" borderId="0">
      <alignment horizontal="center" vertical="center"/>
    </xf>
    <xf numFmtId="0" fontId="5" fillId="0" borderId="0"/>
    <xf numFmtId="0" fontId="8" fillId="0" borderId="0">
      <alignment horizontal="center" vertical="center"/>
    </xf>
  </cellStyleXfs>
  <cellXfs count="55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 applyAlignment="1"/>
    <xf numFmtId="0" fontId="2" fillId="0" borderId="0" xfId="2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9" fillId="0" borderId="2" xfId="4" quotePrefix="1" applyFont="1" applyFill="1" applyBorder="1" applyAlignment="1">
      <alignment horizontal="center" vertical="center" wrapText="1"/>
    </xf>
    <xf numFmtId="0" fontId="9" fillId="0" borderId="2" xfId="4" quotePrefix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" fillId="0" borderId="2" xfId="0" applyFont="1" applyFill="1" applyBorder="1"/>
    <xf numFmtId="3" fontId="1" fillId="0" borderId="0" xfId="0" applyNumberFormat="1" applyFont="1" applyFill="1"/>
    <xf numFmtId="3" fontId="10" fillId="0" borderId="2" xfId="0" applyNumberFormat="1" applyFont="1" applyFill="1" applyBorder="1" applyAlignment="1">
      <alignment horizontal="right" wrapText="1"/>
    </xf>
    <xf numFmtId="0" fontId="9" fillId="0" borderId="5" xfId="4" quotePrefix="1" applyFont="1" applyFill="1" applyBorder="1" applyAlignment="1">
      <alignment horizontal="center" vertical="center" wrapText="1"/>
    </xf>
    <xf numFmtId="0" fontId="9" fillId="0" borderId="5" xfId="4" quotePrefix="1" applyFont="1" applyFill="1" applyBorder="1" applyAlignment="1">
      <alignment vertical="center" wrapText="1"/>
    </xf>
    <xf numFmtId="3" fontId="11" fillId="0" borderId="2" xfId="0" applyNumberFormat="1" applyFont="1" applyFill="1" applyBorder="1" applyAlignment="1">
      <alignment horizontal="right"/>
    </xf>
    <xf numFmtId="3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2" fillId="0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9" fillId="0" borderId="2" xfId="6" quotePrefix="1" applyFont="1" applyFill="1" applyBorder="1" applyAlignment="1">
      <alignment vertical="center" wrapText="1"/>
    </xf>
    <xf numFmtId="3" fontId="1" fillId="0" borderId="2" xfId="0" applyNumberFormat="1" applyFont="1" applyFill="1" applyBorder="1"/>
    <xf numFmtId="0" fontId="11" fillId="0" borderId="2" xfId="0" applyFont="1" applyFill="1" applyBorder="1" applyAlignment="1">
      <alignment horizontal="center" vertical="center"/>
    </xf>
    <xf numFmtId="0" fontId="15" fillId="0" borderId="2" xfId="6" applyFont="1" applyFill="1" applyBorder="1" applyAlignment="1">
      <alignment vertical="center" wrapText="1"/>
    </xf>
    <xf numFmtId="3" fontId="11" fillId="0" borderId="2" xfId="0" applyNumberFormat="1" applyFont="1" applyFill="1" applyBorder="1"/>
    <xf numFmtId="0" fontId="1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</cellXfs>
  <cellStyles count="7">
    <cellStyle name="S3" xfId="6"/>
    <cellStyle name="S4" xfId="4"/>
    <cellStyle name="Обычный" xfId="0" builtinId="0"/>
    <cellStyle name="Обычный 2" xfId="2"/>
    <cellStyle name="Обычный 4" xfId="3"/>
    <cellStyle name="Обычный 4 2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5"/>
  <sheetViews>
    <sheetView tabSelected="1" zoomScaleNormal="100" workbookViewId="0">
      <pane xSplit="2" ySplit="12" topLeftCell="AO13" activePane="bottomRight" state="frozen"/>
      <selection activeCell="AL53" sqref="AL53"/>
      <selection pane="topRight" activeCell="AL53" sqref="AL53"/>
      <selection pane="bottomLeft" activeCell="AL53" sqref="AL53"/>
      <selection pane="bottomRight" activeCell="BA1" sqref="AZ1:BH3"/>
    </sheetView>
  </sheetViews>
  <sheetFormatPr defaultRowHeight="15" x14ac:dyDescent="0.25"/>
  <cols>
    <col min="1" max="1" width="9.140625" style="1"/>
    <col min="2" max="2" width="41.140625" style="2" customWidth="1"/>
    <col min="3" max="3" width="6.7109375" style="2" bestFit="1" customWidth="1"/>
    <col min="4" max="4" width="11.28515625" style="2" bestFit="1" customWidth="1"/>
    <col min="5" max="5" width="6.7109375" style="2" bestFit="1" customWidth="1"/>
    <col min="6" max="6" width="10.140625" style="2" bestFit="1" customWidth="1"/>
    <col min="7" max="7" width="6.7109375" style="2" bestFit="1" customWidth="1"/>
    <col min="8" max="8" width="10.140625" style="2" bestFit="1" customWidth="1"/>
    <col min="9" max="9" width="6.7109375" style="2" bestFit="1" customWidth="1"/>
    <col min="10" max="10" width="11.28515625" style="2" bestFit="1" customWidth="1"/>
    <col min="11" max="11" width="6.7109375" style="2" bestFit="1" customWidth="1"/>
    <col min="12" max="12" width="11.28515625" style="2" bestFit="1" customWidth="1"/>
    <col min="13" max="13" width="6.7109375" style="2" bestFit="1" customWidth="1"/>
    <col min="14" max="14" width="11.28515625" style="2" bestFit="1" customWidth="1"/>
    <col min="15" max="15" width="6.7109375" style="2" bestFit="1" customWidth="1"/>
    <col min="16" max="16" width="12.42578125" style="2" bestFit="1" customWidth="1"/>
    <col min="17" max="17" width="6.7109375" style="2" bestFit="1" customWidth="1"/>
    <col min="18" max="18" width="11.28515625" style="2" bestFit="1" customWidth="1"/>
    <col min="19" max="19" width="6.7109375" style="2" bestFit="1" customWidth="1"/>
    <col min="20" max="20" width="10.140625" style="2" bestFit="1" customWidth="1"/>
    <col min="21" max="21" width="6.7109375" style="2" bestFit="1" customWidth="1"/>
    <col min="22" max="22" width="8.42578125" style="2" bestFit="1" customWidth="1"/>
    <col min="23" max="23" width="6.7109375" style="2" bestFit="1" customWidth="1"/>
    <col min="24" max="24" width="11.28515625" style="2" bestFit="1" customWidth="1"/>
    <col min="25" max="25" width="6.7109375" style="2" bestFit="1" customWidth="1"/>
    <col min="26" max="26" width="10.140625" style="2" bestFit="1" customWidth="1"/>
    <col min="27" max="27" width="7.28515625" style="2" bestFit="1" customWidth="1"/>
    <col min="28" max="28" width="12.42578125" style="2" bestFit="1" customWidth="1"/>
    <col min="29" max="29" width="6.7109375" style="2" bestFit="1" customWidth="1"/>
    <col min="30" max="30" width="12.42578125" style="2" bestFit="1" customWidth="1"/>
    <col min="31" max="31" width="7.28515625" style="2" bestFit="1" customWidth="1"/>
    <col min="32" max="32" width="12.42578125" style="2" bestFit="1" customWidth="1"/>
    <col min="33" max="33" width="7.28515625" style="2" bestFit="1" customWidth="1"/>
    <col min="34" max="34" width="12.42578125" style="2" bestFit="1" customWidth="1"/>
    <col min="35" max="35" width="6.7109375" style="2" bestFit="1" customWidth="1"/>
    <col min="36" max="36" width="12.42578125" style="2" bestFit="1" customWidth="1"/>
    <col min="37" max="37" width="6.7109375" style="2" bestFit="1" customWidth="1"/>
    <col min="38" max="38" width="12.42578125" style="2" bestFit="1" customWidth="1"/>
    <col min="39" max="39" width="6.7109375" style="2" bestFit="1" customWidth="1"/>
    <col min="40" max="40" width="11.28515625" style="2" bestFit="1" customWidth="1"/>
    <col min="41" max="41" width="6.7109375" style="2" bestFit="1" customWidth="1"/>
    <col min="42" max="42" width="11.28515625" style="2" bestFit="1" customWidth="1"/>
    <col min="43" max="43" width="6.7109375" style="2" bestFit="1" customWidth="1"/>
    <col min="44" max="44" width="12.42578125" style="2" bestFit="1" customWidth="1"/>
    <col min="45" max="45" width="6.7109375" style="2" bestFit="1" customWidth="1"/>
    <col min="46" max="46" width="12.42578125" style="2" bestFit="1" customWidth="1"/>
    <col min="47" max="47" width="6.7109375" style="2" bestFit="1" customWidth="1"/>
    <col min="48" max="48" width="11.28515625" style="2" bestFit="1" customWidth="1"/>
    <col min="49" max="49" width="6.7109375" style="2" bestFit="1" customWidth="1"/>
    <col min="50" max="50" width="10.140625" style="2" bestFit="1" customWidth="1"/>
    <col min="51" max="51" width="6.7109375" style="2" bestFit="1" customWidth="1"/>
    <col min="52" max="52" width="10.140625" style="2" bestFit="1" customWidth="1"/>
    <col min="53" max="53" width="6.7109375" style="2" bestFit="1" customWidth="1"/>
    <col min="54" max="54" width="8.42578125" style="2" bestFit="1" customWidth="1"/>
    <col min="55" max="55" width="6.7109375" style="2" bestFit="1" customWidth="1"/>
    <col min="56" max="56" width="8.42578125" style="2" bestFit="1" customWidth="1"/>
    <col min="57" max="57" width="6.7109375" style="2" bestFit="1" customWidth="1"/>
    <col min="58" max="58" width="10.140625" style="2" bestFit="1" customWidth="1"/>
    <col min="59" max="59" width="8.42578125" style="2" bestFit="1" customWidth="1"/>
    <col min="60" max="60" width="14.28515625" style="2" customWidth="1"/>
    <col min="61" max="61" width="9.140625" style="2"/>
    <col min="62" max="62" width="14.28515625" style="2" customWidth="1"/>
    <col min="63" max="16384" width="9.140625" style="2"/>
  </cols>
  <sheetData>
    <row r="1" spans="1:72" ht="15.75" x14ac:dyDescent="0.25">
      <c r="Y1" s="38" t="s">
        <v>0</v>
      </c>
      <c r="Z1" s="38"/>
      <c r="AA1" s="38"/>
      <c r="AB1" s="38"/>
      <c r="AC1" s="38"/>
      <c r="AD1" s="38"/>
      <c r="AE1" s="38"/>
      <c r="AF1" s="38"/>
      <c r="BA1" s="38"/>
      <c r="BB1" s="38"/>
      <c r="BC1" s="38"/>
      <c r="BD1" s="38"/>
      <c r="BE1" s="38"/>
      <c r="BF1" s="38"/>
      <c r="BG1" s="38"/>
      <c r="BH1" s="38"/>
      <c r="BI1" s="3"/>
      <c r="BJ1" s="3"/>
      <c r="BK1" s="3"/>
      <c r="BL1" s="3"/>
    </row>
    <row r="2" spans="1:72" ht="15.75" x14ac:dyDescent="0.25">
      <c r="X2" s="38" t="s">
        <v>92</v>
      </c>
      <c r="Y2" s="38"/>
      <c r="Z2" s="38"/>
      <c r="AA2" s="38"/>
      <c r="AB2" s="38"/>
      <c r="AC2" s="38"/>
      <c r="AD2" s="38"/>
      <c r="AE2" s="38"/>
      <c r="AF2" s="38"/>
      <c r="AZ2" s="38"/>
      <c r="BA2" s="38"/>
      <c r="BB2" s="38"/>
      <c r="BC2" s="38"/>
      <c r="BD2" s="38"/>
      <c r="BE2" s="38"/>
      <c r="BF2" s="38"/>
      <c r="BG2" s="38"/>
      <c r="BH2" s="38"/>
      <c r="BI2" s="3"/>
      <c r="BJ2" s="3"/>
      <c r="BK2" s="3"/>
      <c r="BL2" s="3"/>
    </row>
    <row r="3" spans="1:72" ht="15.75" x14ac:dyDescent="0.25">
      <c r="Y3" s="38"/>
      <c r="Z3" s="38"/>
      <c r="AA3" s="38"/>
      <c r="AB3" s="38"/>
      <c r="AC3" s="38"/>
      <c r="AD3" s="38"/>
      <c r="AE3" s="38"/>
      <c r="AF3" s="38"/>
      <c r="BA3" s="38"/>
      <c r="BB3" s="38"/>
      <c r="BC3" s="38"/>
      <c r="BD3" s="38"/>
      <c r="BE3" s="38"/>
      <c r="BF3" s="38"/>
      <c r="BG3" s="38"/>
      <c r="BH3" s="38"/>
      <c r="BI3" s="3"/>
      <c r="BJ3" s="3"/>
      <c r="BK3" s="3"/>
      <c r="BL3" s="3"/>
    </row>
    <row r="4" spans="1:72" ht="15.75" x14ac:dyDescent="0.25">
      <c r="Y4" s="4"/>
      <c r="Z4" s="4"/>
      <c r="AA4" s="4"/>
      <c r="AB4" s="4"/>
      <c r="AC4" s="4"/>
      <c r="AD4" s="4"/>
      <c r="AE4" s="4"/>
      <c r="AF4" s="4"/>
      <c r="BA4" s="4"/>
      <c r="BB4" s="4"/>
      <c r="BC4" s="4"/>
      <c r="BD4" s="4"/>
      <c r="BE4" s="4"/>
      <c r="BF4" s="4"/>
      <c r="BG4" s="4"/>
      <c r="BH4" s="4"/>
      <c r="BI4" s="3"/>
      <c r="BJ4" s="3"/>
      <c r="BK4" s="3"/>
      <c r="BL4" s="3"/>
    </row>
    <row r="5" spans="1:72" s="5" customFormat="1" ht="15.75" x14ac:dyDescent="0.25">
      <c r="D5" s="6"/>
      <c r="E5" s="7"/>
      <c r="AA5" s="8"/>
      <c r="AB5" s="8"/>
      <c r="AC5" s="8"/>
      <c r="AD5" s="8"/>
      <c r="AE5" s="41" t="s">
        <v>1</v>
      </c>
      <c r="AF5" s="41"/>
    </row>
    <row r="6" spans="1:72" s="5" customFormat="1" ht="15.75" x14ac:dyDescent="0.25">
      <c r="C6" s="42"/>
      <c r="D6" s="42"/>
      <c r="E6" s="42"/>
      <c r="AA6" s="41" t="s">
        <v>2</v>
      </c>
      <c r="AB6" s="41"/>
      <c r="AC6" s="41"/>
      <c r="AD6" s="41"/>
      <c r="AE6" s="41"/>
      <c r="AF6" s="41"/>
    </row>
    <row r="8" spans="1:72" ht="18.75" x14ac:dyDescent="0.3">
      <c r="A8" s="43" t="s">
        <v>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</row>
    <row r="9" spans="1:72" ht="15.75" x14ac:dyDescent="0.25"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2"/>
    </row>
    <row r="10" spans="1:72" ht="15.75" customHeight="1" x14ac:dyDescent="0.25">
      <c r="A10" s="44" t="s">
        <v>4</v>
      </c>
      <c r="B10" s="44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3"/>
      <c r="AB10" s="13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2"/>
    </row>
    <row r="11" spans="1:72" s="14" customFormat="1" ht="73.5" customHeight="1" x14ac:dyDescent="0.25">
      <c r="A11" s="45" t="s">
        <v>5</v>
      </c>
      <c r="B11" s="46" t="s">
        <v>6</v>
      </c>
      <c r="C11" s="39" t="s">
        <v>7</v>
      </c>
      <c r="D11" s="40"/>
      <c r="E11" s="39" t="s">
        <v>8</v>
      </c>
      <c r="F11" s="40"/>
      <c r="G11" s="39" t="s">
        <v>9</v>
      </c>
      <c r="H11" s="40"/>
      <c r="I11" s="39" t="s">
        <v>10</v>
      </c>
      <c r="J11" s="40"/>
      <c r="K11" s="39" t="s">
        <v>11</v>
      </c>
      <c r="L11" s="40"/>
      <c r="M11" s="39" t="s">
        <v>12</v>
      </c>
      <c r="N11" s="40"/>
      <c r="O11" s="39" t="s">
        <v>13</v>
      </c>
      <c r="P11" s="40"/>
      <c r="Q11" s="39" t="s">
        <v>14</v>
      </c>
      <c r="R11" s="40"/>
      <c r="S11" s="39" t="s">
        <v>15</v>
      </c>
      <c r="T11" s="40"/>
      <c r="U11" s="39" t="s">
        <v>16</v>
      </c>
      <c r="V11" s="40"/>
      <c r="W11" s="39" t="s">
        <v>17</v>
      </c>
      <c r="X11" s="40"/>
      <c r="Y11" s="39" t="s">
        <v>18</v>
      </c>
      <c r="Z11" s="40"/>
      <c r="AA11" s="39" t="s">
        <v>19</v>
      </c>
      <c r="AB11" s="40"/>
      <c r="AC11" s="39" t="s">
        <v>20</v>
      </c>
      <c r="AD11" s="40"/>
      <c r="AE11" s="39" t="s">
        <v>21</v>
      </c>
      <c r="AF11" s="40"/>
      <c r="AG11" s="39" t="s">
        <v>22</v>
      </c>
      <c r="AH11" s="40"/>
      <c r="AI11" s="39" t="s">
        <v>23</v>
      </c>
      <c r="AJ11" s="40"/>
      <c r="AK11" s="39" t="s">
        <v>24</v>
      </c>
      <c r="AL11" s="40"/>
      <c r="AM11" s="39" t="s">
        <v>25</v>
      </c>
      <c r="AN11" s="40"/>
      <c r="AO11" s="39" t="s">
        <v>26</v>
      </c>
      <c r="AP11" s="40"/>
      <c r="AQ11" s="39" t="s">
        <v>27</v>
      </c>
      <c r="AR11" s="40"/>
      <c r="AS11" s="39" t="s">
        <v>28</v>
      </c>
      <c r="AT11" s="40"/>
      <c r="AU11" s="39" t="s">
        <v>29</v>
      </c>
      <c r="AV11" s="40"/>
      <c r="AW11" s="39" t="s">
        <v>30</v>
      </c>
      <c r="AX11" s="40"/>
      <c r="AY11" s="39" t="s">
        <v>31</v>
      </c>
      <c r="AZ11" s="40"/>
      <c r="BA11" s="39" t="s">
        <v>32</v>
      </c>
      <c r="BB11" s="40"/>
      <c r="BC11" s="39" t="s">
        <v>33</v>
      </c>
      <c r="BD11" s="40"/>
      <c r="BE11" s="39" t="s">
        <v>34</v>
      </c>
      <c r="BF11" s="40"/>
      <c r="BG11" s="47" t="s">
        <v>35</v>
      </c>
      <c r="BH11" s="48"/>
    </row>
    <row r="12" spans="1:72" s="14" customFormat="1" ht="17.25" customHeight="1" x14ac:dyDescent="0.25">
      <c r="A12" s="45"/>
      <c r="B12" s="46"/>
      <c r="C12" s="15" t="s">
        <v>36</v>
      </c>
      <c r="D12" s="15" t="s">
        <v>37</v>
      </c>
      <c r="E12" s="15" t="s">
        <v>36</v>
      </c>
      <c r="F12" s="15" t="s">
        <v>37</v>
      </c>
      <c r="G12" s="15" t="s">
        <v>36</v>
      </c>
      <c r="H12" s="15" t="s">
        <v>37</v>
      </c>
      <c r="I12" s="15" t="s">
        <v>36</v>
      </c>
      <c r="J12" s="15" t="s">
        <v>37</v>
      </c>
      <c r="K12" s="15" t="s">
        <v>36</v>
      </c>
      <c r="L12" s="15" t="s">
        <v>37</v>
      </c>
      <c r="M12" s="15" t="s">
        <v>36</v>
      </c>
      <c r="N12" s="15" t="s">
        <v>37</v>
      </c>
      <c r="O12" s="15" t="s">
        <v>36</v>
      </c>
      <c r="P12" s="15" t="s">
        <v>37</v>
      </c>
      <c r="Q12" s="15" t="s">
        <v>36</v>
      </c>
      <c r="R12" s="15" t="s">
        <v>37</v>
      </c>
      <c r="S12" s="15" t="s">
        <v>36</v>
      </c>
      <c r="T12" s="15" t="s">
        <v>37</v>
      </c>
      <c r="U12" s="15" t="s">
        <v>36</v>
      </c>
      <c r="V12" s="15" t="s">
        <v>37</v>
      </c>
      <c r="W12" s="15" t="s">
        <v>36</v>
      </c>
      <c r="X12" s="15" t="s">
        <v>37</v>
      </c>
      <c r="Y12" s="15" t="s">
        <v>36</v>
      </c>
      <c r="Z12" s="15" t="s">
        <v>37</v>
      </c>
      <c r="AA12" s="15" t="s">
        <v>36</v>
      </c>
      <c r="AB12" s="15" t="s">
        <v>37</v>
      </c>
      <c r="AC12" s="15" t="s">
        <v>36</v>
      </c>
      <c r="AD12" s="15" t="s">
        <v>37</v>
      </c>
      <c r="AE12" s="15" t="s">
        <v>36</v>
      </c>
      <c r="AF12" s="15" t="s">
        <v>37</v>
      </c>
      <c r="AG12" s="15" t="s">
        <v>36</v>
      </c>
      <c r="AH12" s="15" t="s">
        <v>37</v>
      </c>
      <c r="AI12" s="15" t="s">
        <v>36</v>
      </c>
      <c r="AJ12" s="15" t="s">
        <v>37</v>
      </c>
      <c r="AK12" s="15" t="s">
        <v>36</v>
      </c>
      <c r="AL12" s="15" t="s">
        <v>37</v>
      </c>
      <c r="AM12" s="15" t="s">
        <v>36</v>
      </c>
      <c r="AN12" s="15" t="s">
        <v>37</v>
      </c>
      <c r="AO12" s="15" t="s">
        <v>36</v>
      </c>
      <c r="AP12" s="15" t="s">
        <v>37</v>
      </c>
      <c r="AQ12" s="15" t="s">
        <v>36</v>
      </c>
      <c r="AR12" s="15" t="s">
        <v>37</v>
      </c>
      <c r="AS12" s="15" t="s">
        <v>36</v>
      </c>
      <c r="AT12" s="15" t="s">
        <v>37</v>
      </c>
      <c r="AU12" s="15" t="s">
        <v>36</v>
      </c>
      <c r="AV12" s="15" t="s">
        <v>37</v>
      </c>
      <c r="AW12" s="15" t="s">
        <v>36</v>
      </c>
      <c r="AX12" s="15" t="s">
        <v>37</v>
      </c>
      <c r="AY12" s="15" t="s">
        <v>36</v>
      </c>
      <c r="AZ12" s="15" t="s">
        <v>37</v>
      </c>
      <c r="BA12" s="15" t="s">
        <v>36</v>
      </c>
      <c r="BB12" s="15" t="s">
        <v>37</v>
      </c>
      <c r="BC12" s="15" t="s">
        <v>36</v>
      </c>
      <c r="BD12" s="15" t="s">
        <v>37</v>
      </c>
      <c r="BE12" s="15" t="s">
        <v>36</v>
      </c>
      <c r="BF12" s="15" t="s">
        <v>37</v>
      </c>
      <c r="BG12" s="15" t="s">
        <v>36</v>
      </c>
      <c r="BH12" s="15" t="s">
        <v>37</v>
      </c>
    </row>
    <row r="13" spans="1:72" s="19" customFormat="1" ht="28.5" customHeight="1" x14ac:dyDescent="0.25">
      <c r="A13" s="16">
        <v>3</v>
      </c>
      <c r="B13" s="17" t="s">
        <v>38</v>
      </c>
      <c r="C13" s="18">
        <v>23.173387096774192</v>
      </c>
      <c r="D13" s="18">
        <v>185142.70451275227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19.341647924759762</v>
      </c>
      <c r="L13" s="18">
        <v>57803.478070645026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>
        <v>0</v>
      </c>
      <c r="AP13" s="18">
        <v>0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0</v>
      </c>
      <c r="AW13" s="18"/>
      <c r="AX13" s="18"/>
      <c r="AY13" s="18">
        <v>0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0</v>
      </c>
      <c r="BF13" s="18">
        <v>0</v>
      </c>
      <c r="BG13" s="18">
        <f>C13+E13+G13+I13+K13+M13+O13+Q13+S13+U13+W13+Y13+AA13+AC13+AE13+AG13+AI13+AK13+AM13+AO13+AQ13+AS13+AU13+AW13+AY13+BA13+BC13+BE13</f>
        <v>42.515035021533954</v>
      </c>
      <c r="BH13" s="18">
        <f>D13+F13+H13+J13+L13+N13+P13+R13+T13+V13+X13+Z13+AB13+AD13+AF13+AH13+AJ13+AL13+AN13+AP13+AR13+AT13+AV13+AX13+AZ13+BB13+BD13+BF13</f>
        <v>242946.18258339731</v>
      </c>
    </row>
    <row r="14" spans="1:72" s="19" customFormat="1" ht="81.75" customHeight="1" x14ac:dyDescent="0.25">
      <c r="A14" s="16">
        <v>136</v>
      </c>
      <c r="B14" s="17" t="s">
        <v>39</v>
      </c>
      <c r="C14" s="18">
        <v>1287.7782258064517</v>
      </c>
      <c r="D14" s="18">
        <v>17769308.651593585</v>
      </c>
      <c r="E14" s="18">
        <v>0</v>
      </c>
      <c r="F14" s="18">
        <v>0</v>
      </c>
      <c r="G14" s="18">
        <v>63.450110864745014</v>
      </c>
      <c r="H14" s="18">
        <v>618912.22600597132</v>
      </c>
      <c r="I14" s="18">
        <v>582.15877128053296</v>
      </c>
      <c r="J14" s="18">
        <v>6640178.0908558657</v>
      </c>
      <c r="K14" s="18">
        <v>771.7317521979146</v>
      </c>
      <c r="L14" s="18">
        <v>4404514.734575592</v>
      </c>
      <c r="M14" s="18">
        <v>351.22831175984578</v>
      </c>
      <c r="N14" s="18">
        <v>2750148.6086596018</v>
      </c>
      <c r="O14" s="18">
        <v>1418.7801801801802</v>
      </c>
      <c r="P14" s="18">
        <v>16623418.564040912</v>
      </c>
      <c r="Q14" s="18">
        <v>64.1875</v>
      </c>
      <c r="R14" s="18">
        <v>347871.80852586683</v>
      </c>
      <c r="S14" s="18">
        <v>10.812575574365175</v>
      </c>
      <c r="T14" s="18">
        <v>118181.25053969398</v>
      </c>
      <c r="U14" s="18">
        <v>0</v>
      </c>
      <c r="V14" s="18">
        <v>0</v>
      </c>
      <c r="W14" s="18">
        <v>416.96157840083072</v>
      </c>
      <c r="X14" s="18">
        <v>4800002.5875376761</v>
      </c>
      <c r="Y14" s="18">
        <v>0</v>
      </c>
      <c r="Z14" s="18">
        <v>0</v>
      </c>
      <c r="AA14" s="18">
        <v>1915.8601277471041</v>
      </c>
      <c r="AB14" s="18">
        <v>33794011.034936264</v>
      </c>
      <c r="AC14" s="18">
        <v>1069.7743925954492</v>
      </c>
      <c r="AD14" s="18">
        <v>36544059.657245681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8154.1154294186163</v>
      </c>
      <c r="AL14" s="18">
        <v>192123792.00663456</v>
      </c>
      <c r="AM14" s="18">
        <v>76.664173522812263</v>
      </c>
      <c r="AN14" s="18">
        <v>1845580.823250737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/>
      <c r="AX14" s="18"/>
      <c r="AY14" s="18">
        <v>0</v>
      </c>
      <c r="AZ14" s="18">
        <v>0</v>
      </c>
      <c r="BA14" s="18">
        <v>9.6000000000000014</v>
      </c>
      <c r="BB14" s="18">
        <v>243022.59444140081</v>
      </c>
      <c r="BC14" s="18">
        <v>43.000000000000021</v>
      </c>
      <c r="BD14" s="18">
        <v>659184</v>
      </c>
      <c r="BE14" s="18">
        <v>0</v>
      </c>
      <c r="BF14" s="18">
        <v>0</v>
      </c>
      <c r="BG14" s="18">
        <f t="shared" ref="BG14:BH50" si="0">C14+E14+G14+I14+K14+M14+O14+Q14+S14+U14+W14+Y14+AA14+AC14+AE14+AG14+AI14+AK14+AM14+AO14+AQ14+AS14+AU14+AW14+AY14+BA14+BC14+BE14</f>
        <v>16236.103129348849</v>
      </c>
      <c r="BH14" s="18">
        <f t="shared" si="0"/>
        <v>319282186.63884342</v>
      </c>
    </row>
    <row r="15" spans="1:72" s="19" customFormat="1" ht="68.25" customHeight="1" x14ac:dyDescent="0.25">
      <c r="A15" s="16">
        <v>184</v>
      </c>
      <c r="B15" s="17" t="s">
        <v>40</v>
      </c>
      <c r="C15" s="18">
        <v>33.104838709677416</v>
      </c>
      <c r="D15" s="18">
        <v>185142.70451275227</v>
      </c>
      <c r="E15" s="18">
        <v>0</v>
      </c>
      <c r="F15" s="18">
        <v>0</v>
      </c>
      <c r="G15" s="18">
        <v>9.1263858093126391</v>
      </c>
      <c r="H15" s="18">
        <v>52854.326320552471</v>
      </c>
      <c r="I15" s="18">
        <v>0</v>
      </c>
      <c r="J15" s="18">
        <v>0</v>
      </c>
      <c r="K15" s="18">
        <v>5.8024943774279292</v>
      </c>
      <c r="L15" s="18">
        <v>13122.818918172046</v>
      </c>
      <c r="M15" s="18">
        <v>65.43431561553291</v>
      </c>
      <c r="N15" s="18">
        <v>289945.16362957342</v>
      </c>
      <c r="O15" s="18">
        <v>3.9741741741741738</v>
      </c>
      <c r="P15" s="18">
        <v>14139.475970056379</v>
      </c>
      <c r="Q15" s="18">
        <v>4.0625</v>
      </c>
      <c r="R15" s="18">
        <v>11854.387696467291</v>
      </c>
      <c r="S15" s="18">
        <v>1.2720677146311969</v>
      </c>
      <c r="T15" s="18">
        <v>7899.3799456191555</v>
      </c>
      <c r="U15" s="18">
        <v>0</v>
      </c>
      <c r="V15" s="18">
        <v>0</v>
      </c>
      <c r="W15" s="18">
        <v>6.9061959155417103</v>
      </c>
      <c r="X15" s="18">
        <v>47225.669902605368</v>
      </c>
      <c r="Y15" s="18">
        <v>0</v>
      </c>
      <c r="Z15" s="18">
        <v>0</v>
      </c>
      <c r="AA15" s="18">
        <v>13.93352820179712</v>
      </c>
      <c r="AB15" s="18">
        <v>56155.971482400586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168.88022874086624</v>
      </c>
      <c r="AL15" s="18">
        <v>1191697.7527726493</v>
      </c>
      <c r="AM15" s="18">
        <v>0</v>
      </c>
      <c r="AN15" s="18"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0</v>
      </c>
      <c r="AW15" s="18"/>
      <c r="AX15" s="18"/>
      <c r="AY15" s="18">
        <v>0</v>
      </c>
      <c r="AZ15" s="18">
        <v>0</v>
      </c>
      <c r="BA15" s="18">
        <v>0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>
        <f t="shared" si="0"/>
        <v>312.4967292589613</v>
      </c>
      <c r="BH15" s="18">
        <f t="shared" si="0"/>
        <v>1870037.6511508483</v>
      </c>
    </row>
    <row r="16" spans="1:72" s="19" customFormat="1" ht="22.5" customHeight="1" x14ac:dyDescent="0.25">
      <c r="A16" s="16">
        <v>4</v>
      </c>
      <c r="B16" s="17" t="s">
        <v>41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v>0</v>
      </c>
      <c r="AO16" s="18">
        <v>44.190050307434319</v>
      </c>
      <c r="AP16" s="18">
        <v>979908.13243733055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v>0</v>
      </c>
      <c r="AW16" s="18"/>
      <c r="AX16" s="18"/>
      <c r="AY16" s="18">
        <v>0</v>
      </c>
      <c r="AZ16" s="18">
        <v>0</v>
      </c>
      <c r="BA16" s="18">
        <v>0</v>
      </c>
      <c r="BB16" s="18">
        <v>0</v>
      </c>
      <c r="BC16" s="18">
        <v>0</v>
      </c>
      <c r="BD16" s="18">
        <v>0</v>
      </c>
      <c r="BE16" s="18">
        <v>0</v>
      </c>
      <c r="BF16" s="18">
        <v>0</v>
      </c>
      <c r="BG16" s="18">
        <f t="shared" si="0"/>
        <v>44.190050307434319</v>
      </c>
      <c r="BH16" s="18">
        <f t="shared" si="0"/>
        <v>979908.13243733055</v>
      </c>
    </row>
    <row r="17" spans="1:62" s="19" customFormat="1" ht="22.5" customHeight="1" x14ac:dyDescent="0.25">
      <c r="A17" s="16">
        <v>11</v>
      </c>
      <c r="B17" s="17" t="s">
        <v>42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160.95405405405407</v>
      </c>
      <c r="P17" s="18">
        <v>2162214.1259806813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654.87582548446471</v>
      </c>
      <c r="AB17" s="18">
        <v>53872657.634508945</v>
      </c>
      <c r="AC17" s="18">
        <v>0</v>
      </c>
      <c r="AD17" s="18">
        <v>0</v>
      </c>
      <c r="AE17" s="18">
        <v>1015.0525773195876</v>
      </c>
      <c r="AF17" s="18">
        <v>22637483.247100327</v>
      </c>
      <c r="AG17" s="18">
        <v>113.81288442861768</v>
      </c>
      <c r="AH17" s="18">
        <v>2319142.7462127674</v>
      </c>
      <c r="AI17" s="18">
        <v>9.471534653465346</v>
      </c>
      <c r="AJ17" s="18">
        <v>82969.269170711254</v>
      </c>
      <c r="AK17" s="18">
        <v>0</v>
      </c>
      <c r="AL17" s="18">
        <v>0</v>
      </c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0</v>
      </c>
      <c r="AW17" s="18"/>
      <c r="AX17" s="18"/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f t="shared" si="0"/>
        <v>1954.1668759401894</v>
      </c>
      <c r="BH17" s="18">
        <f t="shared" si="0"/>
        <v>81074467.022973433</v>
      </c>
    </row>
    <row r="18" spans="1:62" s="19" customFormat="1" ht="22.5" customHeight="1" x14ac:dyDescent="0.25">
      <c r="A18" s="16">
        <v>12</v>
      </c>
      <c r="B18" s="17" t="s">
        <v>43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143.2472510911912</v>
      </c>
      <c r="AH18" s="18">
        <v>12520355.563275225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87.040618955512571</v>
      </c>
      <c r="AT18" s="18">
        <v>6386193.9231213992</v>
      </c>
      <c r="AU18" s="18">
        <v>0</v>
      </c>
      <c r="AV18" s="18">
        <v>0</v>
      </c>
      <c r="AW18" s="18"/>
      <c r="AX18" s="18"/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f t="shared" si="0"/>
        <v>230.28787004670377</v>
      </c>
      <c r="BH18" s="18">
        <f t="shared" si="0"/>
        <v>18906549.486396626</v>
      </c>
    </row>
    <row r="19" spans="1:62" s="19" customFormat="1" ht="22.5" customHeight="1" x14ac:dyDescent="0.25">
      <c r="A19" s="16">
        <v>60</v>
      </c>
      <c r="B19" s="17" t="s">
        <v>44</v>
      </c>
      <c r="C19" s="18"/>
      <c r="D19" s="18">
        <v>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>
        <v>145</v>
      </c>
      <c r="AB19" s="18">
        <v>14237542</v>
      </c>
      <c r="AC19" s="18"/>
      <c r="AD19" s="18"/>
      <c r="AE19" s="18">
        <v>93</v>
      </c>
      <c r="AF19" s="18">
        <v>8941632</v>
      </c>
      <c r="AG19" s="20"/>
      <c r="AH19" s="20"/>
      <c r="AI19" s="18"/>
      <c r="AJ19" s="18"/>
      <c r="AK19" s="18"/>
      <c r="AL19" s="18"/>
      <c r="AM19" s="18">
        <v>19</v>
      </c>
      <c r="AN19" s="18">
        <v>1035017</v>
      </c>
      <c r="AO19" s="18"/>
      <c r="AP19" s="18"/>
      <c r="AQ19" s="18"/>
      <c r="AR19" s="18"/>
      <c r="AS19" s="18">
        <v>5017</v>
      </c>
      <c r="AT19" s="18">
        <v>490956939</v>
      </c>
      <c r="AU19" s="18"/>
      <c r="AV19" s="18"/>
      <c r="AW19" s="18"/>
      <c r="AX19" s="18"/>
      <c r="AY19" s="18"/>
      <c r="AZ19" s="18"/>
      <c r="BA19" s="18"/>
      <c r="BB19" s="18"/>
      <c r="BC19" s="18">
        <v>0</v>
      </c>
      <c r="BD19" s="18">
        <v>0</v>
      </c>
      <c r="BE19" s="18"/>
      <c r="BF19" s="18"/>
      <c r="BG19" s="18">
        <f t="shared" si="0"/>
        <v>5274</v>
      </c>
      <c r="BH19" s="18">
        <f t="shared" si="0"/>
        <v>515171130</v>
      </c>
      <c r="BI19" s="21"/>
      <c r="BJ19" s="21"/>
    </row>
    <row r="20" spans="1:62" s="19" customFormat="1" ht="22.5" customHeight="1" x14ac:dyDescent="0.25">
      <c r="A20" s="16">
        <v>18</v>
      </c>
      <c r="B20" s="17" t="s">
        <v>45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>
        <v>186</v>
      </c>
      <c r="AH20" s="18">
        <v>27750968</v>
      </c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>
        <v>0</v>
      </c>
      <c r="BD20" s="18">
        <v>0</v>
      </c>
      <c r="BE20" s="18"/>
      <c r="BF20" s="18"/>
      <c r="BG20" s="18">
        <f t="shared" si="0"/>
        <v>186</v>
      </c>
      <c r="BH20" s="18">
        <f t="shared" si="0"/>
        <v>27750968</v>
      </c>
    </row>
    <row r="21" spans="1:62" s="19" customFormat="1" ht="22.5" customHeight="1" x14ac:dyDescent="0.25">
      <c r="A21" s="16">
        <v>16</v>
      </c>
      <c r="B21" s="17" t="s">
        <v>46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231.58859698155396</v>
      </c>
      <c r="AP21" s="18">
        <v>5073502.6768844835</v>
      </c>
      <c r="AQ21" s="18">
        <v>0</v>
      </c>
      <c r="AR21" s="18">
        <v>0</v>
      </c>
      <c r="AS21" s="18">
        <v>0</v>
      </c>
      <c r="AT21" s="18">
        <v>0</v>
      </c>
      <c r="AU21" s="18">
        <v>1068</v>
      </c>
      <c r="AV21" s="18">
        <v>29164595</v>
      </c>
      <c r="AW21" s="18"/>
      <c r="AX21" s="18"/>
      <c r="AY21" s="18">
        <v>0</v>
      </c>
      <c r="AZ21" s="18">
        <v>0</v>
      </c>
      <c r="BA21" s="18">
        <v>0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f t="shared" si="0"/>
        <v>1299.588596981554</v>
      </c>
      <c r="BH21" s="18">
        <f t="shared" si="0"/>
        <v>34238097.676884487</v>
      </c>
    </row>
    <row r="22" spans="1:62" s="19" customFormat="1" ht="22.5" customHeight="1" x14ac:dyDescent="0.25">
      <c r="A22" s="16">
        <v>17</v>
      </c>
      <c r="B22" s="17" t="s">
        <v>47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162.87016219957357</v>
      </c>
      <c r="AH22" s="18">
        <v>5318082.2414880646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/>
      <c r="AX22" s="18"/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f t="shared" si="0"/>
        <v>162.87016219957357</v>
      </c>
      <c r="BH22" s="18">
        <f t="shared" si="0"/>
        <v>5318082.2414880646</v>
      </c>
    </row>
    <row r="23" spans="1:62" s="19" customFormat="1" ht="22.5" customHeight="1" x14ac:dyDescent="0.25">
      <c r="A23" s="16">
        <v>19</v>
      </c>
      <c r="B23" s="17" t="s">
        <v>48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5.961261261261261</v>
      </c>
      <c r="P23" s="18">
        <v>131965.64492835107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1192.0918498342282</v>
      </c>
      <c r="AH23" s="18">
        <v>24540764.958629943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/>
      <c r="AX23" s="18"/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f t="shared" si="0"/>
        <v>1198.0531110954896</v>
      </c>
      <c r="BH23" s="18">
        <f t="shared" si="0"/>
        <v>24672730.603558294</v>
      </c>
    </row>
    <row r="24" spans="1:62" s="19" customFormat="1" ht="22.5" customHeight="1" x14ac:dyDescent="0.25">
      <c r="A24" s="16">
        <v>20</v>
      </c>
      <c r="B24" s="17" t="s">
        <v>49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1212.6959064980299</v>
      </c>
      <c r="AH24" s="18">
        <v>24671427.694904018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/>
      <c r="AX24" s="18"/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f t="shared" si="0"/>
        <v>1212.6959064980299</v>
      </c>
      <c r="BH24" s="18">
        <f t="shared" si="0"/>
        <v>24671427.694904018</v>
      </c>
    </row>
    <row r="25" spans="1:62" s="19" customFormat="1" ht="22.5" customHeight="1" x14ac:dyDescent="0.25">
      <c r="A25" s="16">
        <v>21</v>
      </c>
      <c r="B25" s="17" t="s">
        <v>50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/>
      <c r="AB25" s="18"/>
      <c r="AC25" s="18">
        <v>0</v>
      </c>
      <c r="AD25" s="18">
        <v>0</v>
      </c>
      <c r="AE25" s="18">
        <v>0</v>
      </c>
      <c r="AF25" s="18">
        <v>0</v>
      </c>
      <c r="AG25" s="18">
        <v>322.79688773288984</v>
      </c>
      <c r="AH25" s="18">
        <v>10830334.120426051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/>
      <c r="AX25" s="18"/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D25" s="18">
        <v>0</v>
      </c>
      <c r="BE25" s="18">
        <v>0</v>
      </c>
      <c r="BF25" s="18">
        <v>0</v>
      </c>
      <c r="BG25" s="18">
        <f t="shared" si="0"/>
        <v>322.79688773288984</v>
      </c>
      <c r="BH25" s="18">
        <f t="shared" si="0"/>
        <v>10830334.120426051</v>
      </c>
    </row>
    <row r="26" spans="1:62" s="19" customFormat="1" ht="22.5" customHeight="1" x14ac:dyDescent="0.25">
      <c r="A26" s="16">
        <v>28</v>
      </c>
      <c r="B26" s="17" t="s">
        <v>51</v>
      </c>
      <c r="C26" s="18">
        <v>431.68709677419349</v>
      </c>
      <c r="D26" s="18">
        <v>5110964.8870553318</v>
      </c>
      <c r="E26" s="18">
        <v>0</v>
      </c>
      <c r="F26" s="18">
        <v>0</v>
      </c>
      <c r="G26" s="18">
        <v>87.352549889135261</v>
      </c>
      <c r="H26" s="18">
        <v>675731.94142624631</v>
      </c>
      <c r="I26" s="18">
        <v>94.793116210214649</v>
      </c>
      <c r="J26" s="18">
        <v>957573.0485051357</v>
      </c>
      <c r="K26" s="18">
        <v>433.25291351461868</v>
      </c>
      <c r="L26" s="18">
        <v>13132690.025319347</v>
      </c>
      <c r="M26" s="18">
        <v>700.53208482511707</v>
      </c>
      <c r="N26" s="18">
        <v>19714845.079585791</v>
      </c>
      <c r="O26" s="18">
        <v>1472.4315315315316</v>
      </c>
      <c r="P26" s="18">
        <v>89222602.132145107</v>
      </c>
      <c r="Q26" s="18">
        <v>35.75</v>
      </c>
      <c r="R26" s="18">
        <v>142081.90474287159</v>
      </c>
      <c r="S26" s="18">
        <v>73.143893591293832</v>
      </c>
      <c r="T26" s="18">
        <v>589489.04042111011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2495.8432391469091</v>
      </c>
      <c r="AB26" s="18">
        <v>190954480.20559925</v>
      </c>
      <c r="AC26" s="18">
        <v>202.15923212066673</v>
      </c>
      <c r="AD26" s="18">
        <v>18839665.042617559</v>
      </c>
      <c r="AE26" s="18">
        <v>0</v>
      </c>
      <c r="AF26" s="18">
        <v>0</v>
      </c>
      <c r="AG26" s="18">
        <v>1811.1946953036916</v>
      </c>
      <c r="AH26" s="18">
        <v>32452868.217029314</v>
      </c>
      <c r="AI26" s="18">
        <v>7605.6423267326736</v>
      </c>
      <c r="AJ26" s="18">
        <v>137557675.1939438</v>
      </c>
      <c r="AK26" s="18">
        <v>0</v>
      </c>
      <c r="AL26" s="18">
        <v>0</v>
      </c>
      <c r="AM26" s="18">
        <v>0</v>
      </c>
      <c r="AN26" s="18">
        <v>0</v>
      </c>
      <c r="AO26" s="18">
        <v>238.95360536612631</v>
      </c>
      <c r="AP26" s="18">
        <v>2940303.308086867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/>
      <c r="AX26" s="18"/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f t="shared" si="0"/>
        <v>15682.736285006173</v>
      </c>
      <c r="BH26" s="18">
        <f t="shared" si="0"/>
        <v>512290970.02647775</v>
      </c>
    </row>
    <row r="27" spans="1:62" s="19" customFormat="1" ht="22.5" customHeight="1" x14ac:dyDescent="0.25">
      <c r="A27" s="16">
        <v>29</v>
      </c>
      <c r="B27" s="17" t="s">
        <v>52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99.354354354354356</v>
      </c>
      <c r="P27" s="18">
        <v>1533525.5346906756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10.359293873312565</v>
      </c>
      <c r="X27" s="18">
        <v>225115.9096999547</v>
      </c>
      <c r="Y27" s="18">
        <v>0</v>
      </c>
      <c r="Z27" s="18">
        <v>0</v>
      </c>
      <c r="AA27" s="18">
        <v>405.81400887734111</v>
      </c>
      <c r="AB27" s="18">
        <v>7133879.1583728008</v>
      </c>
      <c r="AC27" s="18">
        <v>0</v>
      </c>
      <c r="AD27" s="18">
        <v>0</v>
      </c>
      <c r="AE27" s="18">
        <v>375.59322533136969</v>
      </c>
      <c r="AF27" s="18">
        <v>13230153.597385259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3854.0946915351506</v>
      </c>
      <c r="AR27" s="18">
        <v>163173011.71461922</v>
      </c>
      <c r="AS27" s="18">
        <v>0</v>
      </c>
      <c r="AT27" s="18">
        <v>0</v>
      </c>
      <c r="AU27" s="18">
        <v>0</v>
      </c>
      <c r="AV27" s="18">
        <v>0</v>
      </c>
      <c r="AW27" s="18"/>
      <c r="AX27" s="18"/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f t="shared" si="0"/>
        <v>4745.2155739715281</v>
      </c>
      <c r="BH27" s="18">
        <f t="shared" si="0"/>
        <v>185295685.91476792</v>
      </c>
    </row>
    <row r="28" spans="1:62" s="19" customFormat="1" ht="22.5" customHeight="1" x14ac:dyDescent="0.25">
      <c r="A28" s="16">
        <v>30</v>
      </c>
      <c r="B28" s="17" t="s">
        <v>53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31.91371907585361</v>
      </c>
      <c r="L28" s="18">
        <v>307264.43344178214</v>
      </c>
      <c r="M28" s="18">
        <v>0</v>
      </c>
      <c r="N28" s="18">
        <v>0</v>
      </c>
      <c r="O28" s="18">
        <v>63.586786786786782</v>
      </c>
      <c r="P28" s="18">
        <v>1356056.9837331732</v>
      </c>
      <c r="Q28" s="18">
        <v>151.9375</v>
      </c>
      <c r="R28" s="18">
        <v>1769902.6011149832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532.61880275956628</v>
      </c>
      <c r="AD28" s="18">
        <v>15993846.118493948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9.1997008227374728</v>
      </c>
      <c r="AN28" s="18">
        <v>174947.3862924097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/>
      <c r="AX28" s="18"/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f t="shared" si="0"/>
        <v>789.25650944494419</v>
      </c>
      <c r="BH28" s="18">
        <f t="shared" si="0"/>
        <v>19602017.523076296</v>
      </c>
    </row>
    <row r="29" spans="1:62" s="19" customFormat="1" ht="22.5" customHeight="1" x14ac:dyDescent="0.25">
      <c r="A29" s="16">
        <v>53</v>
      </c>
      <c r="B29" s="17" t="s">
        <v>54</v>
      </c>
      <c r="C29" s="18">
        <v>196.64274193548385</v>
      </c>
      <c r="D29" s="18">
        <v>2852698.0383077073</v>
      </c>
      <c r="E29" s="18">
        <v>214.71363040629095</v>
      </c>
      <c r="F29" s="18">
        <v>2559614.7129948237</v>
      </c>
      <c r="G29" s="18">
        <v>57.800443458980041</v>
      </c>
      <c r="H29" s="18">
        <v>604457.71745721402</v>
      </c>
      <c r="I29" s="18">
        <v>37.718726868985939</v>
      </c>
      <c r="J29" s="18">
        <v>520348.84202674648</v>
      </c>
      <c r="K29" s="18">
        <v>405.20752402371704</v>
      </c>
      <c r="L29" s="18">
        <v>3809577.837878406</v>
      </c>
      <c r="M29" s="18">
        <v>459.96474800330486</v>
      </c>
      <c r="N29" s="18">
        <v>4522619.3515088744</v>
      </c>
      <c r="O29" s="18">
        <v>344.75960960960958</v>
      </c>
      <c r="P29" s="18">
        <v>3844727.842652136</v>
      </c>
      <c r="Q29" s="18">
        <v>329.875</v>
      </c>
      <c r="R29" s="18">
        <v>2076728.5594057525</v>
      </c>
      <c r="S29" s="18">
        <v>0</v>
      </c>
      <c r="T29" s="18">
        <v>0</v>
      </c>
      <c r="U29" s="18">
        <v>0</v>
      </c>
      <c r="V29" s="18">
        <v>0</v>
      </c>
      <c r="W29" s="18">
        <v>208.91242644513673</v>
      </c>
      <c r="X29" s="18">
        <v>3064168.8643260826</v>
      </c>
      <c r="Y29" s="18">
        <v>0</v>
      </c>
      <c r="Z29" s="18">
        <v>0</v>
      </c>
      <c r="AA29" s="18">
        <v>2043.0035725885027</v>
      </c>
      <c r="AB29" s="18">
        <v>44809526.34013515</v>
      </c>
      <c r="AC29" s="18">
        <v>0</v>
      </c>
      <c r="AD29" s="18">
        <v>0</v>
      </c>
      <c r="AE29" s="18">
        <v>1760.2960972017672</v>
      </c>
      <c r="AF29" s="18">
        <v>63059901.725639373</v>
      </c>
      <c r="AG29" s="18">
        <v>1853.3839541867137</v>
      </c>
      <c r="AH29" s="18">
        <v>37795397.956473425</v>
      </c>
      <c r="AI29" s="18">
        <v>3.7886138613861386</v>
      </c>
      <c r="AJ29" s="18">
        <v>32151.120005826102</v>
      </c>
      <c r="AK29" s="18">
        <v>0</v>
      </c>
      <c r="AL29" s="18">
        <v>0</v>
      </c>
      <c r="AM29" s="18">
        <v>488.81077038145099</v>
      </c>
      <c r="AN29" s="18">
        <v>15117164.823515797</v>
      </c>
      <c r="AO29" s="18">
        <v>0.8183342649524874</v>
      </c>
      <c r="AP29" s="18">
        <v>11908.060008763048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/>
      <c r="AX29" s="18"/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f t="shared" si="0"/>
        <v>8405.696193236281</v>
      </c>
      <c r="BH29" s="18">
        <f t="shared" si="0"/>
        <v>184680991.79233608</v>
      </c>
    </row>
    <row r="30" spans="1:62" s="19" customFormat="1" ht="22.5" customHeight="1" x14ac:dyDescent="0.25">
      <c r="A30" s="16">
        <v>54</v>
      </c>
      <c r="B30" s="17" t="s">
        <v>55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73.522222222222226</v>
      </c>
      <c r="P30" s="18">
        <v>769356.01169169787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82.0110764970578</v>
      </c>
      <c r="X30" s="18">
        <v>1243960.940574846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892.62820324005884</v>
      </c>
      <c r="AF30" s="18">
        <v>32116144.233146206</v>
      </c>
      <c r="AG30" s="18">
        <v>293.36252107031623</v>
      </c>
      <c r="AH30" s="18">
        <v>7939142.3797837906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/>
      <c r="AX30" s="18"/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f t="shared" si="0"/>
        <v>1341.5240230296552</v>
      </c>
      <c r="BH30" s="18">
        <f t="shared" si="0"/>
        <v>42068603.565196544</v>
      </c>
    </row>
    <row r="31" spans="1:62" s="19" customFormat="1" ht="22.5" customHeight="1" x14ac:dyDescent="0.25">
      <c r="A31" s="16">
        <v>55</v>
      </c>
      <c r="B31" s="17" t="s">
        <v>56</v>
      </c>
      <c r="C31" s="18">
        <v>0.6620967741935484</v>
      </c>
      <c r="D31" s="18">
        <v>17995.874395175797</v>
      </c>
      <c r="E31" s="18">
        <v>0</v>
      </c>
      <c r="F31" s="18">
        <v>0</v>
      </c>
      <c r="G31" s="18">
        <v>0</v>
      </c>
      <c r="H31" s="18">
        <v>0</v>
      </c>
      <c r="I31" s="18">
        <v>1.4888971132494448</v>
      </c>
      <c r="J31" s="18">
        <v>43335.529866079822</v>
      </c>
      <c r="K31" s="18">
        <v>0</v>
      </c>
      <c r="L31" s="18">
        <v>0</v>
      </c>
      <c r="M31" s="18">
        <v>1.9245386945744976</v>
      </c>
      <c r="N31" s="18">
        <v>50523.780110277585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0.86327448944271379</v>
      </c>
      <c r="X31" s="18">
        <v>23316.173688732655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659.32981324164723</v>
      </c>
      <c r="AH31" s="18">
        <v>38372510.722572155</v>
      </c>
      <c r="AI31" s="18">
        <v>0</v>
      </c>
      <c r="AJ31" s="18">
        <v>0</v>
      </c>
      <c r="AK31" s="18">
        <v>199.58572487556921</v>
      </c>
      <c r="AL31" s="18">
        <v>24621330.225276448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/>
      <c r="AX31" s="18"/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f t="shared" si="0"/>
        <v>863.85434518867669</v>
      </c>
      <c r="BH31" s="18">
        <f t="shared" si="0"/>
        <v>63129012.305908866</v>
      </c>
    </row>
    <row r="32" spans="1:62" s="19" customFormat="1" ht="22.5" customHeight="1" x14ac:dyDescent="0.25">
      <c r="A32" s="16">
        <v>56</v>
      </c>
      <c r="B32" s="17" t="s">
        <v>57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99.354354354354356</v>
      </c>
      <c r="P32" s="18">
        <v>1999530.7044939252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22">
        <v>0.86327448944271379</v>
      </c>
      <c r="X32" s="18">
        <v>20766.288379902348</v>
      </c>
      <c r="Y32" s="18">
        <v>0</v>
      </c>
      <c r="Z32" s="18">
        <v>0</v>
      </c>
      <c r="AA32" s="18">
        <v>524.24899859261666</v>
      </c>
      <c r="AB32" s="18">
        <v>12146958.499679325</v>
      </c>
      <c r="AC32" s="18">
        <v>0</v>
      </c>
      <c r="AD32" s="18">
        <v>0</v>
      </c>
      <c r="AE32" s="18">
        <v>187.79661266568485</v>
      </c>
      <c r="AF32" s="18">
        <v>5717546.8184245378</v>
      </c>
      <c r="AG32" s="18">
        <v>335.55177995333833</v>
      </c>
      <c r="AH32" s="18">
        <v>10352156.690994207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/>
      <c r="AX32" s="18"/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f t="shared" si="0"/>
        <v>1147.8150200554369</v>
      </c>
      <c r="BH32" s="18">
        <f t="shared" si="0"/>
        <v>30236959.001971897</v>
      </c>
    </row>
    <row r="33" spans="1:60" s="19" customFormat="1" ht="29.25" customHeight="1" x14ac:dyDescent="0.25">
      <c r="A33" s="16">
        <v>162</v>
      </c>
      <c r="B33" s="17" t="s">
        <v>58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28.045389490901655</v>
      </c>
      <c r="L33" s="18">
        <v>140718.83947432306</v>
      </c>
      <c r="M33" s="18">
        <v>0</v>
      </c>
      <c r="N33" s="18">
        <v>0</v>
      </c>
      <c r="O33" s="18">
        <v>85.444744744744739</v>
      </c>
      <c r="P33" s="18">
        <v>931336.71151739045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1070.9161266568483</v>
      </c>
      <c r="AF33" s="18">
        <v>16946763.490124598</v>
      </c>
      <c r="AG33" s="18">
        <v>715.25510990053704</v>
      </c>
      <c r="AH33" s="18">
        <v>10717566.611298125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37.643376187814425</v>
      </c>
      <c r="AP33" s="18">
        <v>271760.23913610831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/>
      <c r="AX33" s="18"/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f t="shared" si="0"/>
        <v>1937.3047469808462</v>
      </c>
      <c r="BH33" s="18">
        <f t="shared" si="0"/>
        <v>29008145.891550545</v>
      </c>
    </row>
    <row r="34" spans="1:60" s="19" customFormat="1" ht="22.5" customHeight="1" x14ac:dyDescent="0.25">
      <c r="A34" s="16">
        <v>65</v>
      </c>
      <c r="B34" s="17" t="s">
        <v>59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401.39159159159163</v>
      </c>
      <c r="P34" s="18">
        <v>6971839.2343836622</v>
      </c>
      <c r="Q34" s="18">
        <v>299</v>
      </c>
      <c r="R34" s="18">
        <v>2199076.918388431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2221.467525773196</v>
      </c>
      <c r="AF34" s="18">
        <v>55057979.469271749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/>
      <c r="AX34" s="18"/>
      <c r="AY34" s="18">
        <v>92</v>
      </c>
      <c r="AZ34" s="18">
        <v>1623545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f t="shared" si="0"/>
        <v>3013.8591173647874</v>
      </c>
      <c r="BH34" s="18">
        <f t="shared" si="0"/>
        <v>65852440.622043841</v>
      </c>
    </row>
    <row r="35" spans="1:60" s="19" customFormat="1" ht="22.5" customHeight="1" x14ac:dyDescent="0.25">
      <c r="A35" s="16">
        <v>68</v>
      </c>
      <c r="B35" s="17" t="s">
        <v>60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0.49629903774981493</v>
      </c>
      <c r="J35" s="18">
        <v>13461.452240992921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2375.3533896696845</v>
      </c>
      <c r="AH35" s="18">
        <v>42320256.580465518</v>
      </c>
      <c r="AI35" s="18">
        <v>1.8943069306930693</v>
      </c>
      <c r="AJ35" s="18">
        <v>6404.724585796901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/>
      <c r="AX35" s="18"/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f t="shared" si="0"/>
        <v>2377.7439956381272</v>
      </c>
      <c r="BH35" s="18">
        <f t="shared" si="0"/>
        <v>42340122.757292308</v>
      </c>
    </row>
    <row r="36" spans="1:60" s="19" customFormat="1" ht="22.5" customHeight="1" x14ac:dyDescent="0.25">
      <c r="A36" s="16">
        <v>75</v>
      </c>
      <c r="B36" s="17" t="s">
        <v>61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781.9187687687687</v>
      </c>
      <c r="P36" s="18">
        <v>28429192.824162904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1938.5021110750245</v>
      </c>
      <c r="AB36" s="18">
        <v>97734974.553429544</v>
      </c>
      <c r="AC36" s="18">
        <v>625.71367356558244</v>
      </c>
      <c r="AD36" s="18">
        <v>33590970.498971194</v>
      </c>
      <c r="AE36" s="18">
        <v>190.1737849779087</v>
      </c>
      <c r="AF36" s="18">
        <v>4939040.7880051173</v>
      </c>
      <c r="AG36" s="18">
        <v>316.20919614650427</v>
      </c>
      <c r="AH36" s="18">
        <v>8928498.569711633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582.65399664617109</v>
      </c>
      <c r="AP36" s="18">
        <v>13978387.647953065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/>
      <c r="AX36" s="18"/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f t="shared" si="0"/>
        <v>4435.1715311799599</v>
      </c>
      <c r="BH36" s="18">
        <f t="shared" si="0"/>
        <v>187601064.88223344</v>
      </c>
    </row>
    <row r="37" spans="1:60" s="19" customFormat="1" ht="22.5" customHeight="1" x14ac:dyDescent="0.25">
      <c r="A37" s="16">
        <v>77</v>
      </c>
      <c r="B37" s="17" t="s">
        <v>62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456.32304860885569</v>
      </c>
      <c r="AB37" s="18">
        <v>10115224.11270044</v>
      </c>
      <c r="AC37" s="18">
        <v>0</v>
      </c>
      <c r="AD37" s="18">
        <v>0</v>
      </c>
      <c r="AE37" s="18">
        <v>559.8240795287187</v>
      </c>
      <c r="AF37" s="18">
        <v>16603785.271234939</v>
      </c>
      <c r="AG37" s="18">
        <v>154.0398522008015</v>
      </c>
      <c r="AH37" s="18">
        <v>4808968.8232775927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/>
      <c r="AX37" s="18"/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f t="shared" si="0"/>
        <v>1170.1869803383759</v>
      </c>
      <c r="BH37" s="18">
        <f t="shared" si="0"/>
        <v>31527978.20721297</v>
      </c>
    </row>
    <row r="38" spans="1:60" s="19" customFormat="1" ht="22.5" customHeight="1" x14ac:dyDescent="0.25">
      <c r="A38" s="16">
        <v>81</v>
      </c>
      <c r="B38" s="17" t="s">
        <v>63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77.496396396396392</v>
      </c>
      <c r="P38" s="18">
        <v>1912493.3675486173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1252.7698085419736</v>
      </c>
      <c r="AF38" s="18">
        <v>57432348.874932498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133.08900523560209</v>
      </c>
      <c r="AN38" s="18">
        <v>5534368.8370382814</v>
      </c>
      <c r="AO38" s="18">
        <v>0</v>
      </c>
      <c r="AP38" s="18">
        <v>0</v>
      </c>
      <c r="AQ38" s="18">
        <v>209.90530846484936</v>
      </c>
      <c r="AR38" s="18">
        <v>12864673.28538076</v>
      </c>
      <c r="AS38" s="18">
        <v>0</v>
      </c>
      <c r="AT38" s="18">
        <v>0</v>
      </c>
      <c r="AU38" s="18">
        <v>0</v>
      </c>
      <c r="AV38" s="18">
        <v>0</v>
      </c>
      <c r="AW38" s="18"/>
      <c r="AX38" s="18"/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f t="shared" si="0"/>
        <v>1673.2605186388216</v>
      </c>
      <c r="BH38" s="18">
        <f t="shared" si="0"/>
        <v>77743884.364900157</v>
      </c>
    </row>
    <row r="39" spans="1:60" s="19" customFormat="1" ht="22.5" customHeight="1" x14ac:dyDescent="0.25">
      <c r="A39" s="16">
        <v>86</v>
      </c>
      <c r="B39" s="17" t="s">
        <v>64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/>
      <c r="AX39" s="18"/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f t="shared" si="0"/>
        <v>0</v>
      </c>
      <c r="BH39" s="18">
        <f t="shared" si="0"/>
        <v>0</v>
      </c>
    </row>
    <row r="40" spans="1:60" s="19" customFormat="1" ht="22.5" customHeight="1" x14ac:dyDescent="0.25">
      <c r="A40" s="16">
        <v>97</v>
      </c>
      <c r="B40" s="17" t="s">
        <v>65</v>
      </c>
      <c r="C40" s="18">
        <v>609.79112903225814</v>
      </c>
      <c r="D40" s="18">
        <v>10033584.091139367</v>
      </c>
      <c r="E40" s="18">
        <v>384.28636959370908</v>
      </c>
      <c r="F40" s="18">
        <v>5368884.2870051758</v>
      </c>
      <c r="G40" s="18">
        <v>224.6829268292683</v>
      </c>
      <c r="H40" s="18">
        <v>3367520.04715579</v>
      </c>
      <c r="I40" s="18">
        <v>382.64655810510732</v>
      </c>
      <c r="J40" s="18">
        <v>5723371.4526009616</v>
      </c>
      <c r="K40" s="18">
        <v>2355.812717235739</v>
      </c>
      <c r="L40" s="18">
        <v>37157626.126075819</v>
      </c>
      <c r="M40" s="18">
        <v>1164.3459102175709</v>
      </c>
      <c r="N40" s="18">
        <v>16199423.378851894</v>
      </c>
      <c r="O40" s="18">
        <v>695.48048048048054</v>
      </c>
      <c r="P40" s="18">
        <v>8096677.8524645176</v>
      </c>
      <c r="Q40" s="18">
        <v>1029.4375</v>
      </c>
      <c r="R40" s="18">
        <v>20042006.392351307</v>
      </c>
      <c r="S40" s="18">
        <v>352.36275695284161</v>
      </c>
      <c r="T40" s="18">
        <v>5175869.286907102</v>
      </c>
      <c r="U40" s="18">
        <v>51</v>
      </c>
      <c r="V40" s="18">
        <v>616054</v>
      </c>
      <c r="W40" s="18">
        <v>1323.3997923156803</v>
      </c>
      <c r="X40" s="18">
        <v>21711938.901597127</v>
      </c>
      <c r="Y40" s="18">
        <v>228</v>
      </c>
      <c r="Z40" s="18">
        <v>3576936</v>
      </c>
      <c r="AA40" s="18">
        <v>1469.9872252895962</v>
      </c>
      <c r="AB40" s="18">
        <v>14882561.154334517</v>
      </c>
      <c r="AC40" s="18">
        <v>452.77135021639458</v>
      </c>
      <c r="AD40" s="18">
        <v>6960045.4942173939</v>
      </c>
      <c r="AE40" s="18">
        <v>1282.4844624447717</v>
      </c>
      <c r="AF40" s="18">
        <v>22478398.018837217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164.48518725544997</v>
      </c>
      <c r="AP40" s="18">
        <v>2349707.9596884307</v>
      </c>
      <c r="AQ40" s="18">
        <v>0</v>
      </c>
      <c r="AR40" s="18">
        <v>0</v>
      </c>
      <c r="AS40" s="18">
        <v>70.116054158607355</v>
      </c>
      <c r="AT40" s="18">
        <v>1619737.8765434884</v>
      </c>
      <c r="AU40" s="18">
        <v>0</v>
      </c>
      <c r="AV40" s="18">
        <v>0</v>
      </c>
      <c r="AW40" s="18"/>
      <c r="AX40" s="18"/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f t="shared" si="0"/>
        <v>12241.090420127475</v>
      </c>
      <c r="BH40" s="18">
        <f t="shared" si="0"/>
        <v>185360342.3197701</v>
      </c>
    </row>
    <row r="41" spans="1:60" s="19" customFormat="1" ht="22.5" customHeight="1" x14ac:dyDescent="0.25">
      <c r="A41" s="16">
        <v>99</v>
      </c>
      <c r="B41" s="17" t="s">
        <v>66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118.85861561119293</v>
      </c>
      <c r="AF41" s="18">
        <v>5465825.8407603493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/>
      <c r="AX41" s="18"/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f t="shared" si="0"/>
        <v>118.85861561119293</v>
      </c>
      <c r="BH41" s="18">
        <f t="shared" si="0"/>
        <v>5465825.8407603493</v>
      </c>
    </row>
    <row r="42" spans="1:60" s="19" customFormat="1" ht="22.5" customHeight="1" x14ac:dyDescent="0.25">
      <c r="A42" s="16">
        <v>100</v>
      </c>
      <c r="B42" s="17" t="s">
        <v>67</v>
      </c>
      <c r="C42" s="18">
        <v>214.51935483870969</v>
      </c>
      <c r="D42" s="18">
        <v>4271439.3242719639</v>
      </c>
      <c r="E42" s="18">
        <v>0</v>
      </c>
      <c r="F42" s="18">
        <v>0</v>
      </c>
      <c r="G42" s="18">
        <v>25.64079822616408</v>
      </c>
      <c r="H42" s="18">
        <v>633995.76302453596</v>
      </c>
      <c r="I42" s="18">
        <v>0</v>
      </c>
      <c r="J42" s="18">
        <v>0</v>
      </c>
      <c r="K42" s="18">
        <v>173.1077489265999</v>
      </c>
      <c r="L42" s="18">
        <v>1355855.452679116</v>
      </c>
      <c r="M42" s="18">
        <v>173.20848251170477</v>
      </c>
      <c r="N42" s="18">
        <v>2296766.1499838671</v>
      </c>
      <c r="O42" s="18">
        <v>175.85720720720721</v>
      </c>
      <c r="P42" s="18">
        <v>3412196.5058582448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66.472135687088951</v>
      </c>
      <c r="X42" s="18">
        <v>1558646.1267825991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1604.5913107511044</v>
      </c>
      <c r="AF42" s="18">
        <v>78557485.880002812</v>
      </c>
      <c r="AG42" s="18">
        <v>716.2362554559561</v>
      </c>
      <c r="AH42" s="18">
        <v>14773897.448446792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/>
      <c r="AX42" s="18"/>
      <c r="AY42" s="18">
        <v>0</v>
      </c>
      <c r="AZ42" s="18">
        <v>0</v>
      </c>
      <c r="BA42" s="18">
        <v>4.8000000000000007</v>
      </c>
      <c r="BB42" s="18">
        <v>266937.19488811161</v>
      </c>
      <c r="BC42" s="18">
        <v>0</v>
      </c>
      <c r="BD42" s="18">
        <v>0</v>
      </c>
      <c r="BE42" s="18">
        <v>0</v>
      </c>
      <c r="BF42" s="18">
        <v>0</v>
      </c>
      <c r="BG42" s="18">
        <f t="shared" si="0"/>
        <v>3154.4332936045348</v>
      </c>
      <c r="BH42" s="18">
        <f t="shared" si="0"/>
        <v>107127219.84593804</v>
      </c>
    </row>
    <row r="43" spans="1:60" s="19" customFormat="1" ht="22.5" customHeight="1" x14ac:dyDescent="0.25">
      <c r="A43" s="16">
        <v>108</v>
      </c>
      <c r="B43" s="17" t="s">
        <v>68</v>
      </c>
      <c r="C43" s="18">
        <v>0</v>
      </c>
      <c r="D43" s="18">
        <v>0</v>
      </c>
      <c r="E43" s="18">
        <v>0</v>
      </c>
      <c r="F43" s="18">
        <v>0</v>
      </c>
      <c r="G43" s="18">
        <v>34.767184035476717</v>
      </c>
      <c r="H43" s="18">
        <v>307243.15977323294</v>
      </c>
      <c r="I43" s="18">
        <v>0</v>
      </c>
      <c r="J43" s="18">
        <v>0</v>
      </c>
      <c r="K43" s="18">
        <v>83.169086076466982</v>
      </c>
      <c r="L43" s="18">
        <v>593990.42805228475</v>
      </c>
      <c r="M43" s="18">
        <v>146.2649407876618</v>
      </c>
      <c r="N43" s="18">
        <v>1077212.31771148</v>
      </c>
      <c r="O43" s="18">
        <v>349.72732732732732</v>
      </c>
      <c r="P43" s="18">
        <v>6724877.3298613932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167.47525095188647</v>
      </c>
      <c r="X43" s="18">
        <v>2103833.8437256333</v>
      </c>
      <c r="Y43" s="18">
        <v>0</v>
      </c>
      <c r="Z43" s="18">
        <v>0</v>
      </c>
      <c r="AA43" s="18">
        <v>543.40759987008778</v>
      </c>
      <c r="AB43" s="18">
        <v>6664163.2831821004</v>
      </c>
      <c r="AC43" s="18">
        <v>757.6434417448686</v>
      </c>
      <c r="AD43" s="18">
        <v>16281634.810305489</v>
      </c>
      <c r="AE43" s="18">
        <v>1217.1122238586156</v>
      </c>
      <c r="AF43" s="18">
        <v>26648097.701871708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/>
      <c r="AX43" s="18"/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f t="shared" si="0"/>
        <v>3299.5670546523916</v>
      </c>
      <c r="BH43" s="18">
        <f t="shared" si="0"/>
        <v>60401052.874483325</v>
      </c>
    </row>
    <row r="44" spans="1:60" s="19" customFormat="1" ht="22.5" customHeight="1" x14ac:dyDescent="0.25">
      <c r="A44" s="16">
        <v>112</v>
      </c>
      <c r="B44" s="17" t="s">
        <v>69</v>
      </c>
      <c r="C44" s="18">
        <v>363.49112903225807</v>
      </c>
      <c r="D44" s="18">
        <v>5952197.728200959</v>
      </c>
      <c r="E44" s="18">
        <v>0</v>
      </c>
      <c r="F44" s="18">
        <v>0</v>
      </c>
      <c r="G44" s="18">
        <v>84.745011086474506</v>
      </c>
      <c r="H44" s="18">
        <v>1378505.7331115101</v>
      </c>
      <c r="I44" s="18">
        <v>241.69763138415988</v>
      </c>
      <c r="J44" s="18">
        <v>4415994.5839042189</v>
      </c>
      <c r="K44" s="18">
        <v>221.46186873849931</v>
      </c>
      <c r="L44" s="18">
        <v>1551728.7658090196</v>
      </c>
      <c r="M44" s="18">
        <v>420.51170476452768</v>
      </c>
      <c r="N44" s="18">
        <v>5179939.3863402475</v>
      </c>
      <c r="O44" s="18">
        <v>300.05015015015016</v>
      </c>
      <c r="P44" s="18">
        <v>5744441.8587195855</v>
      </c>
      <c r="Q44" s="18">
        <v>190.9375</v>
      </c>
      <c r="R44" s="18">
        <v>1449620.2297050927</v>
      </c>
      <c r="S44" s="18">
        <v>88.408706166868186</v>
      </c>
      <c r="T44" s="18">
        <v>1249723.042186474</v>
      </c>
      <c r="U44" s="18">
        <v>0</v>
      </c>
      <c r="V44" s="18">
        <v>0</v>
      </c>
      <c r="W44" s="18">
        <v>205.45932848736589</v>
      </c>
      <c r="X44" s="18">
        <v>4109867.5792521951</v>
      </c>
      <c r="Y44" s="18">
        <v>0</v>
      </c>
      <c r="Z44" s="18">
        <v>0</v>
      </c>
      <c r="AA44" s="18">
        <v>308.27931146476129</v>
      </c>
      <c r="AB44" s="18">
        <v>4467123.949862483</v>
      </c>
      <c r="AC44" s="18">
        <v>39.016368856322586</v>
      </c>
      <c r="AD44" s="18">
        <v>156350.68998621134</v>
      </c>
      <c r="AE44" s="18">
        <v>1589.1396907216495</v>
      </c>
      <c r="AF44" s="18">
        <v>45653083.748054251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9.1997008227374728</v>
      </c>
      <c r="AN44" s="18">
        <v>168185.14019965957</v>
      </c>
      <c r="AO44" s="18">
        <v>0</v>
      </c>
      <c r="AP44" s="18">
        <v>0</v>
      </c>
      <c r="AQ44" s="18">
        <v>0</v>
      </c>
      <c r="AR44" s="18">
        <v>0</v>
      </c>
      <c r="AS44" s="18">
        <v>355.41586073500969</v>
      </c>
      <c r="AT44" s="18">
        <v>10515454.85754236</v>
      </c>
      <c r="AU44" s="18">
        <v>0</v>
      </c>
      <c r="AV44" s="18">
        <v>0</v>
      </c>
      <c r="AW44" s="18"/>
      <c r="AX44" s="18"/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f t="shared" si="0"/>
        <v>4417.8139624107844</v>
      </c>
      <c r="BH44" s="18">
        <f t="shared" si="0"/>
        <v>91992217.292874277</v>
      </c>
    </row>
    <row r="45" spans="1:60" s="19" customFormat="1" ht="22.5" customHeight="1" x14ac:dyDescent="0.25">
      <c r="A45" s="16">
        <v>1</v>
      </c>
      <c r="B45" s="17" t="s">
        <v>70</v>
      </c>
      <c r="C45" s="18">
        <v>120.50161290322579</v>
      </c>
      <c r="D45" s="18">
        <v>2439332.1294477326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199.21897362502554</v>
      </c>
      <c r="L45" s="18">
        <v>1941900.252224532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529.47407166829055</v>
      </c>
      <c r="AB45" s="18">
        <v>13232917.483273815</v>
      </c>
      <c r="AC45" s="18">
        <v>550.76595106483273</v>
      </c>
      <c r="AD45" s="18">
        <v>14313137.136147752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100.5833956619297</v>
      </c>
      <c r="AN45" s="18">
        <v>2349170.9212044519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/>
      <c r="AX45" s="18"/>
      <c r="AY45" s="18">
        <v>0</v>
      </c>
      <c r="AZ45" s="18">
        <v>0</v>
      </c>
      <c r="BA45" s="18">
        <v>9.6000000000000014</v>
      </c>
      <c r="BB45" s="18">
        <v>186037.21067048761</v>
      </c>
      <c r="BC45" s="18">
        <v>0</v>
      </c>
      <c r="BD45" s="18">
        <v>0</v>
      </c>
      <c r="BE45" s="18">
        <v>0</v>
      </c>
      <c r="BF45" s="18">
        <v>0</v>
      </c>
      <c r="BG45" s="18">
        <f t="shared" si="0"/>
        <v>1510.1440049233042</v>
      </c>
      <c r="BH45" s="18">
        <f t="shared" si="0"/>
        <v>34462495.132968776</v>
      </c>
    </row>
    <row r="46" spans="1:60" s="19" customFormat="1" ht="22.5" customHeight="1" x14ac:dyDescent="0.25">
      <c r="A46" s="16">
        <v>114</v>
      </c>
      <c r="B46" s="17" t="s">
        <v>71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112.83173887319856</v>
      </c>
      <c r="AH46" s="18">
        <v>7069327.9806148196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/>
      <c r="AX46" s="18"/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f t="shared" si="0"/>
        <v>112.83173887319856</v>
      </c>
      <c r="BH46" s="18">
        <f t="shared" si="0"/>
        <v>7069327.9806148196</v>
      </c>
    </row>
    <row r="47" spans="1:60" s="19" customFormat="1" ht="22.5" customHeight="1" x14ac:dyDescent="0.25">
      <c r="A47" s="16">
        <v>116</v>
      </c>
      <c r="B47" s="17" t="s">
        <v>72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269.80905743740794</v>
      </c>
      <c r="AF47" s="18">
        <v>6162728.4950216291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/>
      <c r="AX47" s="18"/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40</v>
      </c>
      <c r="BF47" s="18">
        <v>1014388</v>
      </c>
      <c r="BG47" s="18">
        <f t="shared" si="0"/>
        <v>309.80905743740794</v>
      </c>
      <c r="BH47" s="18">
        <f t="shared" si="0"/>
        <v>7177116.4950216291</v>
      </c>
    </row>
    <row r="48" spans="1:60" s="19" customFormat="1" ht="22.5" customHeight="1" x14ac:dyDescent="0.25">
      <c r="A48" s="16">
        <v>122</v>
      </c>
      <c r="B48" s="17" t="s">
        <v>73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2074.3540110425461</v>
      </c>
      <c r="AB48" s="18">
        <v>44351013.729242504</v>
      </c>
      <c r="AC48" s="18">
        <v>0</v>
      </c>
      <c r="AD48" s="18">
        <v>0</v>
      </c>
      <c r="AE48" s="18">
        <v>336.36988217967598</v>
      </c>
      <c r="AF48" s="18">
        <v>7793128.8848595759</v>
      </c>
      <c r="AG48" s="18">
        <v>0</v>
      </c>
      <c r="AH48" s="18">
        <v>0</v>
      </c>
      <c r="AI48" s="18">
        <v>3.7886138613861386</v>
      </c>
      <c r="AJ48" s="18">
        <v>32036.736914031069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4.8355899419729207</v>
      </c>
      <c r="AT48" s="18">
        <v>86202.530360451812</v>
      </c>
      <c r="AU48" s="18">
        <v>0</v>
      </c>
      <c r="AV48" s="18">
        <v>0</v>
      </c>
      <c r="AW48" s="18"/>
      <c r="AX48" s="18"/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f t="shared" si="0"/>
        <v>2419.3480970255814</v>
      </c>
      <c r="BH48" s="18">
        <f t="shared" si="0"/>
        <v>52262381.881376565</v>
      </c>
    </row>
    <row r="49" spans="1:60" s="19" customFormat="1" ht="22.5" customHeight="1" x14ac:dyDescent="0.25">
      <c r="A49" s="23">
        <v>158</v>
      </c>
      <c r="B49" s="24" t="s">
        <v>74</v>
      </c>
      <c r="C49" s="18"/>
      <c r="D49" s="18"/>
      <c r="E49" s="18"/>
      <c r="F49" s="18"/>
      <c r="G49" s="18"/>
      <c r="H49" s="18"/>
      <c r="I49" s="18"/>
      <c r="J49" s="18"/>
      <c r="K49" s="18">
        <v>37</v>
      </c>
      <c r="L49" s="18">
        <v>1255359</v>
      </c>
      <c r="M49" s="18"/>
      <c r="N49" s="18"/>
      <c r="O49" s="18">
        <v>583</v>
      </c>
      <c r="P49" s="18">
        <v>24663179</v>
      </c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>
        <v>523</v>
      </c>
      <c r="AB49" s="18">
        <v>25051322</v>
      </c>
      <c r="AC49" s="18"/>
      <c r="AD49" s="18"/>
      <c r="AE49" s="18">
        <v>436</v>
      </c>
      <c r="AF49" s="18">
        <v>21412027</v>
      </c>
      <c r="AG49" s="18">
        <v>108</v>
      </c>
      <c r="AH49" s="18">
        <v>4378603</v>
      </c>
      <c r="AI49" s="18"/>
      <c r="AJ49" s="18"/>
      <c r="AK49" s="18"/>
      <c r="AL49" s="18"/>
      <c r="AM49" s="18"/>
      <c r="AN49" s="18"/>
      <c r="AO49" s="18">
        <v>749</v>
      </c>
      <c r="AP49" s="18">
        <v>15903964</v>
      </c>
      <c r="AQ49" s="18">
        <v>479</v>
      </c>
      <c r="AR49" s="18">
        <v>15810910</v>
      </c>
      <c r="AS49" s="18"/>
      <c r="AT49" s="18"/>
      <c r="AU49" s="18"/>
      <c r="AV49" s="18"/>
      <c r="AW49" s="18">
        <v>88</v>
      </c>
      <c r="AX49" s="18">
        <v>1310489</v>
      </c>
      <c r="AY49" s="18"/>
      <c r="AZ49" s="18"/>
      <c r="BA49" s="18"/>
      <c r="BB49" s="18"/>
      <c r="BC49" s="18">
        <v>0</v>
      </c>
      <c r="BD49" s="18">
        <v>0</v>
      </c>
      <c r="BE49" s="18"/>
      <c r="BF49" s="18"/>
      <c r="BG49" s="18">
        <f t="shared" si="0"/>
        <v>3003</v>
      </c>
      <c r="BH49" s="18">
        <f t="shared" si="0"/>
        <v>109785853</v>
      </c>
    </row>
    <row r="50" spans="1:60" s="19" customFormat="1" ht="22.5" customHeight="1" x14ac:dyDescent="0.25">
      <c r="A50" s="16"/>
      <c r="B50" s="17" t="s">
        <v>75</v>
      </c>
      <c r="C50" s="18">
        <v>2.6483870967741936</v>
      </c>
      <c r="D50" s="18">
        <v>100238.86656267439</v>
      </c>
      <c r="E50" s="18">
        <v>0</v>
      </c>
      <c r="F50" s="18">
        <v>0</v>
      </c>
      <c r="G50" s="18">
        <v>0.43458980044345896</v>
      </c>
      <c r="H50" s="18">
        <v>1838.0857249467058</v>
      </c>
      <c r="I50" s="18">
        <v>0</v>
      </c>
      <c r="J50" s="18">
        <v>0</v>
      </c>
      <c r="K50" s="18">
        <v>1.9341647924759762</v>
      </c>
      <c r="L50" s="18">
        <v>6495.8074809555037</v>
      </c>
      <c r="M50" s="18">
        <v>10.584962820159735</v>
      </c>
      <c r="N50" s="18">
        <v>70379.783618392205</v>
      </c>
      <c r="O50" s="18">
        <v>6.9548048048048052</v>
      </c>
      <c r="P50" s="18">
        <v>75502.295156978813</v>
      </c>
      <c r="Q50" s="18">
        <v>0.8125</v>
      </c>
      <c r="R50" s="18">
        <v>21338.198069227474</v>
      </c>
      <c r="S50" s="18">
        <v>0</v>
      </c>
      <c r="T50" s="18">
        <v>0</v>
      </c>
      <c r="U50" s="18">
        <v>0</v>
      </c>
      <c r="V50" s="18">
        <v>0</v>
      </c>
      <c r="W50" s="18">
        <v>4.3163724472135687</v>
      </c>
      <c r="X50" s="18">
        <v>122955.11453264835</v>
      </c>
      <c r="Y50" s="18">
        <v>0</v>
      </c>
      <c r="Z50" s="18">
        <v>0</v>
      </c>
      <c r="AA50" s="18">
        <v>714.0933203421024</v>
      </c>
      <c r="AB50" s="18">
        <v>41559941.889260478</v>
      </c>
      <c r="AC50" s="18">
        <v>4.5367870763165792</v>
      </c>
      <c r="AD50" s="18">
        <v>88488.552014789762</v>
      </c>
      <c r="AE50" s="18">
        <v>196.11671575846833</v>
      </c>
      <c r="AF50" s="18">
        <v>35715118.915327847</v>
      </c>
      <c r="AG50" s="18">
        <v>65.736752213080905</v>
      </c>
      <c r="AH50" s="18">
        <v>9123722.6943965629</v>
      </c>
      <c r="AI50" s="18">
        <v>28.41460396039604</v>
      </c>
      <c r="AJ50" s="18">
        <v>134040.95537983</v>
      </c>
      <c r="AK50" s="18">
        <v>5.4186169649475797</v>
      </c>
      <c r="AL50" s="18">
        <v>74274.015316340607</v>
      </c>
      <c r="AM50" s="18">
        <v>2.4532535527299926</v>
      </c>
      <c r="AN50" s="18">
        <v>374118.06849866442</v>
      </c>
      <c r="AO50" s="18">
        <v>163.66685299049749</v>
      </c>
      <c r="AP50" s="18">
        <v>12632545.975804955</v>
      </c>
      <c r="AQ50" s="18">
        <v>0</v>
      </c>
      <c r="AR50" s="18">
        <v>0</v>
      </c>
      <c r="AS50" s="18">
        <v>107.59187620889749</v>
      </c>
      <c r="AT50" s="18">
        <v>946151.81243230158</v>
      </c>
      <c r="AU50" s="18">
        <v>0</v>
      </c>
      <c r="AV50" s="18">
        <v>0</v>
      </c>
      <c r="AW50" s="18"/>
      <c r="AX50" s="18"/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f t="shared" si="0"/>
        <v>1315.7145608293088</v>
      </c>
      <c r="BH50" s="18">
        <f t="shared" si="0"/>
        <v>101047151.02957758</v>
      </c>
    </row>
    <row r="51" spans="1:60" s="19" customFormat="1" ht="15.75" x14ac:dyDescent="0.25">
      <c r="A51" s="49" t="s">
        <v>35</v>
      </c>
      <c r="B51" s="49"/>
      <c r="C51" s="25">
        <f>SUM(C13:C50)</f>
        <v>3283.9999999999995</v>
      </c>
      <c r="D51" s="25">
        <f t="shared" ref="D51:BF51" si="1">SUM(D13:D50)</f>
        <v>48918045</v>
      </c>
      <c r="E51" s="25">
        <f t="shared" si="1"/>
        <v>599</v>
      </c>
      <c r="F51" s="25">
        <f t="shared" si="1"/>
        <v>7928499</v>
      </c>
      <c r="G51" s="25">
        <f t="shared" si="1"/>
        <v>587.99999999999989</v>
      </c>
      <c r="H51" s="25">
        <f t="shared" si="1"/>
        <v>7641059.0000000009</v>
      </c>
      <c r="I51" s="25">
        <f t="shared" si="1"/>
        <v>1341</v>
      </c>
      <c r="J51" s="25">
        <f t="shared" si="1"/>
        <v>18314263</v>
      </c>
      <c r="K51" s="25">
        <f t="shared" si="1"/>
        <v>4766.9999999999991</v>
      </c>
      <c r="L51" s="25">
        <f t="shared" si="1"/>
        <v>65728647.999999993</v>
      </c>
      <c r="M51" s="25">
        <f t="shared" si="1"/>
        <v>3494.0000000000009</v>
      </c>
      <c r="N51" s="25">
        <f t="shared" si="1"/>
        <v>52151802.999999993</v>
      </c>
      <c r="O51" s="25">
        <f t="shared" si="1"/>
        <v>7200.0000000000009</v>
      </c>
      <c r="P51" s="25">
        <f t="shared" si="1"/>
        <v>204619274.00000006</v>
      </c>
      <c r="Q51" s="25">
        <f t="shared" si="1"/>
        <v>2106</v>
      </c>
      <c r="R51" s="25">
        <f t="shared" si="1"/>
        <v>28060480.999999996</v>
      </c>
      <c r="S51" s="25">
        <f t="shared" si="1"/>
        <v>526</v>
      </c>
      <c r="T51" s="25">
        <f t="shared" si="1"/>
        <v>7141162</v>
      </c>
      <c r="U51" s="25">
        <f t="shared" si="1"/>
        <v>51</v>
      </c>
      <c r="V51" s="25">
        <f t="shared" si="1"/>
        <v>616054</v>
      </c>
      <c r="W51" s="25">
        <f t="shared" si="1"/>
        <v>2494.0000000000005</v>
      </c>
      <c r="X51" s="25">
        <f t="shared" si="1"/>
        <v>39031798.000000007</v>
      </c>
      <c r="Y51" s="25">
        <f t="shared" si="1"/>
        <v>228</v>
      </c>
      <c r="Z51" s="25">
        <f t="shared" si="1"/>
        <v>3576936</v>
      </c>
      <c r="AA51" s="25">
        <f t="shared" si="1"/>
        <v>16755.999999999996</v>
      </c>
      <c r="AB51" s="25">
        <f t="shared" si="1"/>
        <v>615064453.00000012</v>
      </c>
      <c r="AC51" s="25">
        <f t="shared" si="1"/>
        <v>4235</v>
      </c>
      <c r="AD51" s="25">
        <f t="shared" si="1"/>
        <v>142768198.00000003</v>
      </c>
      <c r="AE51" s="25">
        <f t="shared" si="1"/>
        <v>16669.999999999996</v>
      </c>
      <c r="AF51" s="25">
        <f t="shared" si="1"/>
        <v>546568674</v>
      </c>
      <c r="AG51" s="25">
        <f t="shared" si="1"/>
        <v>12850.000000000004</v>
      </c>
      <c r="AH51" s="25">
        <f t="shared" si="1"/>
        <v>336983992.99999994</v>
      </c>
      <c r="AI51" s="25">
        <f t="shared" si="1"/>
        <v>7652.9999999999991</v>
      </c>
      <c r="AJ51" s="25">
        <f t="shared" si="1"/>
        <v>137845278</v>
      </c>
      <c r="AK51" s="25">
        <f t="shared" si="1"/>
        <v>8528</v>
      </c>
      <c r="AL51" s="25">
        <f t="shared" si="1"/>
        <v>218011094</v>
      </c>
      <c r="AM51" s="25">
        <f t="shared" si="1"/>
        <v>838.99999999999989</v>
      </c>
      <c r="AN51" s="25">
        <f t="shared" si="1"/>
        <v>26598553.000000004</v>
      </c>
      <c r="AO51" s="25">
        <f t="shared" si="1"/>
        <v>2213</v>
      </c>
      <c r="AP51" s="25">
        <f t="shared" si="1"/>
        <v>54141988.000000007</v>
      </c>
      <c r="AQ51" s="25">
        <f t="shared" si="1"/>
        <v>4543</v>
      </c>
      <c r="AR51" s="25">
        <f t="shared" si="1"/>
        <v>191848594.99999997</v>
      </c>
      <c r="AS51" s="25">
        <f t="shared" si="1"/>
        <v>5642.0000000000009</v>
      </c>
      <c r="AT51" s="25">
        <f t="shared" si="1"/>
        <v>510510679.99999994</v>
      </c>
      <c r="AU51" s="25">
        <f t="shared" si="1"/>
        <v>1068</v>
      </c>
      <c r="AV51" s="25">
        <f t="shared" si="1"/>
        <v>29164595</v>
      </c>
      <c r="AW51" s="25">
        <f t="shared" si="1"/>
        <v>88</v>
      </c>
      <c r="AX51" s="25">
        <f t="shared" si="1"/>
        <v>1310489</v>
      </c>
      <c r="AY51" s="25">
        <f t="shared" si="1"/>
        <v>92</v>
      </c>
      <c r="AZ51" s="25">
        <f t="shared" si="1"/>
        <v>1623545</v>
      </c>
      <c r="BA51" s="25">
        <f t="shared" si="1"/>
        <v>24.000000000000004</v>
      </c>
      <c r="BB51" s="25">
        <f t="shared" si="1"/>
        <v>695997</v>
      </c>
      <c r="BC51" s="25">
        <f t="shared" si="1"/>
        <v>43.000000000000021</v>
      </c>
      <c r="BD51" s="25">
        <f t="shared" si="1"/>
        <v>659184</v>
      </c>
      <c r="BE51" s="25">
        <f t="shared" si="1"/>
        <v>40</v>
      </c>
      <c r="BF51" s="25">
        <f t="shared" si="1"/>
        <v>1014388</v>
      </c>
      <c r="BG51" s="25">
        <f>SUM(BG13:BG50)</f>
        <v>107962.00000000003</v>
      </c>
      <c r="BH51" s="25">
        <f>SUM(BH13:BH50)</f>
        <v>3298537726.0000005</v>
      </c>
    </row>
    <row r="52" spans="1:60" x14ac:dyDescent="0.25">
      <c r="BG52" s="26"/>
      <c r="BH52" s="26"/>
    </row>
    <row r="53" spans="1:60" x14ac:dyDescent="0.25">
      <c r="BG53" s="26"/>
      <c r="BH53" s="26"/>
    </row>
    <row r="54" spans="1:60" x14ac:dyDescent="0.25">
      <c r="BG54" s="26"/>
      <c r="BH54" s="26"/>
    </row>
    <row r="55" spans="1:60" x14ac:dyDescent="0.25">
      <c r="BG55" s="26"/>
      <c r="BH55" s="26"/>
    </row>
  </sheetData>
  <mergeCells count="43">
    <mergeCell ref="BE11:BF11"/>
    <mergeCell ref="BG11:BH11"/>
    <mergeCell ref="A51:B51"/>
    <mergeCell ref="AS11:AT11"/>
    <mergeCell ref="AU11:AV11"/>
    <mergeCell ref="AW11:AX11"/>
    <mergeCell ref="AY11:AZ11"/>
    <mergeCell ref="BA11:BB11"/>
    <mergeCell ref="BC11:BD11"/>
    <mergeCell ref="AG11:AH11"/>
    <mergeCell ref="AI11:AJ11"/>
    <mergeCell ref="AK11:AL11"/>
    <mergeCell ref="AM11:AN11"/>
    <mergeCell ref="AO11:AP11"/>
    <mergeCell ref="AQ11:AR11"/>
    <mergeCell ref="U11:V11"/>
    <mergeCell ref="W11:X11"/>
    <mergeCell ref="Y11:Z11"/>
    <mergeCell ref="AA11:AB11"/>
    <mergeCell ref="AC11:AD11"/>
    <mergeCell ref="AE11:AF11"/>
    <mergeCell ref="S11:T11"/>
    <mergeCell ref="AE5:AF5"/>
    <mergeCell ref="C6:E6"/>
    <mergeCell ref="AA6:AF6"/>
    <mergeCell ref="A8:AC8"/>
    <mergeCell ref="A10:B10"/>
    <mergeCell ref="A11:A12"/>
    <mergeCell ref="B11:B12"/>
    <mergeCell ref="C11:D11"/>
    <mergeCell ref="E11:F11"/>
    <mergeCell ref="G11:H11"/>
    <mergeCell ref="I11:J11"/>
    <mergeCell ref="K11:L11"/>
    <mergeCell ref="M11:N11"/>
    <mergeCell ref="O11:P11"/>
    <mergeCell ref="Q11:R11"/>
    <mergeCell ref="Y1:AF1"/>
    <mergeCell ref="BA1:BH1"/>
    <mergeCell ref="X2:AF2"/>
    <mergeCell ref="AZ2:BH2"/>
    <mergeCell ref="Y3:AF3"/>
    <mergeCell ref="BA3:BH3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8"/>
  <sheetViews>
    <sheetView zoomScaleNormal="100" workbookViewId="0">
      <pane xSplit="2" ySplit="8" topLeftCell="BS35" activePane="bottomRight" state="frozen"/>
      <selection activeCell="FZ23" sqref="FZ23:GA23"/>
      <selection pane="topRight" activeCell="FZ23" sqref="FZ23:GA23"/>
      <selection pane="bottomLeft" activeCell="FZ23" sqref="FZ23:GA23"/>
      <selection pane="bottomRight" activeCell="B49" sqref="B49"/>
    </sheetView>
  </sheetViews>
  <sheetFormatPr defaultColWidth="9.140625" defaultRowHeight="15.75" x14ac:dyDescent="0.25"/>
  <cols>
    <col min="1" max="1" width="9" style="27" customWidth="1"/>
    <col min="2" max="2" width="43.42578125" style="19" customWidth="1"/>
    <col min="3" max="3" width="7.28515625" style="19" customWidth="1"/>
    <col min="4" max="4" width="11.28515625" style="19" bestFit="1" customWidth="1"/>
    <col min="5" max="5" width="6.140625" style="19" customWidth="1"/>
    <col min="6" max="6" width="11.28515625" style="19" bestFit="1" customWidth="1"/>
    <col min="7" max="7" width="7.28515625" style="19" customWidth="1"/>
    <col min="8" max="8" width="11.28515625" style="19" bestFit="1" customWidth="1"/>
    <col min="9" max="9" width="6.140625" style="19" bestFit="1" customWidth="1"/>
    <col min="10" max="10" width="10.140625" style="19" bestFit="1" customWidth="1"/>
    <col min="11" max="11" width="6.140625" style="19" bestFit="1" customWidth="1"/>
    <col min="12" max="12" width="11.28515625" style="19" bestFit="1" customWidth="1"/>
    <col min="13" max="13" width="6.140625" style="19" bestFit="1" customWidth="1"/>
    <col min="14" max="14" width="11.28515625" style="19" bestFit="1" customWidth="1"/>
    <col min="15" max="15" width="6.140625" style="19" bestFit="1" customWidth="1"/>
    <col min="16" max="16" width="11.28515625" style="19" bestFit="1" customWidth="1"/>
    <col min="17" max="17" width="6.140625" style="19" bestFit="1" customWidth="1"/>
    <col min="18" max="18" width="11.28515625" style="19" bestFit="1" customWidth="1"/>
    <col min="19" max="19" width="6.140625" style="19" bestFit="1" customWidth="1"/>
    <col min="20" max="20" width="10.140625" style="19" bestFit="1" customWidth="1"/>
    <col min="21" max="21" width="6.140625" style="19" bestFit="1" customWidth="1"/>
    <col min="22" max="22" width="10.140625" style="19" bestFit="1" customWidth="1"/>
    <col min="23" max="23" width="6.140625" style="19" bestFit="1" customWidth="1"/>
    <col min="24" max="24" width="11.28515625" style="19" bestFit="1" customWidth="1"/>
    <col min="25" max="25" width="6.140625" style="19" bestFit="1" customWidth="1"/>
    <col min="26" max="26" width="10.140625" style="19" bestFit="1" customWidth="1"/>
    <col min="27" max="27" width="6.140625" style="19" bestFit="1" customWidth="1"/>
    <col min="28" max="28" width="11.28515625" style="19" bestFit="1" customWidth="1"/>
    <col min="29" max="29" width="6.140625" style="19" bestFit="1" customWidth="1"/>
    <col min="30" max="30" width="11.28515625" style="19" bestFit="1" customWidth="1"/>
    <col min="31" max="31" width="6.140625" style="19" bestFit="1" customWidth="1"/>
    <col min="32" max="32" width="11.28515625" style="19" bestFit="1" customWidth="1"/>
    <col min="33" max="33" width="6.140625" style="19" bestFit="1" customWidth="1"/>
    <col min="34" max="34" width="11.28515625" style="19" bestFit="1" customWidth="1"/>
    <col min="35" max="35" width="6.140625" style="19" bestFit="1" customWidth="1"/>
    <col min="36" max="36" width="10.140625" style="19" bestFit="1" customWidth="1"/>
    <col min="37" max="37" width="6.140625" style="19" bestFit="1" customWidth="1"/>
    <col min="38" max="38" width="10.140625" style="19" bestFit="1" customWidth="1"/>
    <col min="39" max="39" width="6.140625" style="19" bestFit="1" customWidth="1"/>
    <col min="40" max="40" width="11.28515625" style="19" bestFit="1" customWidth="1"/>
    <col min="41" max="41" width="6.140625" style="19" bestFit="1" customWidth="1"/>
    <col min="42" max="42" width="11.28515625" style="19" bestFit="1" customWidth="1"/>
    <col min="43" max="43" width="6.140625" style="19" bestFit="1" customWidth="1"/>
    <col min="44" max="44" width="11.28515625" style="19" bestFit="1" customWidth="1"/>
    <col min="45" max="45" width="6.140625" style="19" bestFit="1" customWidth="1"/>
    <col min="46" max="46" width="11.28515625" style="19" bestFit="1" customWidth="1"/>
    <col min="47" max="47" width="6.140625" style="19" bestFit="1" customWidth="1"/>
    <col min="48" max="48" width="10.140625" style="19" bestFit="1" customWidth="1"/>
    <col min="49" max="49" width="6.140625" style="19" bestFit="1" customWidth="1"/>
    <col min="50" max="50" width="12.42578125" style="19" bestFit="1" customWidth="1"/>
    <col min="51" max="51" width="6.140625" style="19" bestFit="1" customWidth="1"/>
    <col min="52" max="52" width="10.140625" style="19" bestFit="1" customWidth="1"/>
    <col min="53" max="53" width="6.140625" style="19" bestFit="1" customWidth="1"/>
    <col min="54" max="54" width="8.42578125" style="19" bestFit="1" customWidth="1"/>
    <col min="55" max="55" width="6.140625" style="19" bestFit="1" customWidth="1"/>
    <col min="56" max="56" width="10.140625" style="19" bestFit="1" customWidth="1"/>
    <col min="57" max="57" width="6.140625" style="19" bestFit="1" customWidth="1"/>
    <col min="58" max="58" width="8.42578125" style="19" customWidth="1"/>
    <col min="59" max="59" width="6.140625" style="19" bestFit="1" customWidth="1"/>
    <col min="60" max="60" width="10.140625" style="19" bestFit="1" customWidth="1"/>
    <col min="61" max="61" width="6.140625" style="19" bestFit="1" customWidth="1"/>
    <col min="62" max="62" width="11.28515625" style="19" bestFit="1" customWidth="1"/>
    <col min="63" max="63" width="6.140625" style="19" bestFit="1" customWidth="1"/>
    <col min="64" max="64" width="11.28515625" style="19" bestFit="1" customWidth="1"/>
    <col min="65" max="65" width="6.140625" style="19" bestFit="1" customWidth="1"/>
    <col min="66" max="66" width="10.140625" style="19" bestFit="1" customWidth="1"/>
    <col min="67" max="67" width="6.140625" style="19" bestFit="1" customWidth="1"/>
    <col min="68" max="68" width="10.140625" style="19" bestFit="1" customWidth="1"/>
    <col min="69" max="69" width="6.140625" style="19" bestFit="1" customWidth="1"/>
    <col min="70" max="70" width="8.42578125" style="19" bestFit="1" customWidth="1"/>
    <col min="71" max="71" width="7.28515625" style="19" bestFit="1" customWidth="1"/>
    <col min="72" max="72" width="12.42578125" style="19" bestFit="1" customWidth="1"/>
    <col min="73" max="16384" width="9.140625" style="19"/>
  </cols>
  <sheetData>
    <row r="1" spans="1:72" x14ac:dyDescent="0.25">
      <c r="BP1" s="3"/>
      <c r="BQ1" s="3"/>
      <c r="BR1" s="3"/>
      <c r="BS1" s="3"/>
      <c r="BT1" s="3"/>
    </row>
    <row r="2" spans="1:72" x14ac:dyDescent="0.25">
      <c r="BN2" s="3"/>
      <c r="BO2" s="3"/>
      <c r="BP2" s="3"/>
      <c r="BQ2" s="3"/>
      <c r="BR2" s="3"/>
      <c r="BS2" s="3"/>
      <c r="BT2" s="3"/>
    </row>
    <row r="3" spans="1:72" x14ac:dyDescent="0.25">
      <c r="BP3" s="3"/>
      <c r="BQ3" s="3"/>
      <c r="BR3" s="3"/>
      <c r="BS3" s="3"/>
      <c r="BT3" s="3"/>
    </row>
    <row r="5" spans="1:72" ht="18.75" x14ac:dyDescent="0.3">
      <c r="A5" s="43" t="s">
        <v>76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</row>
    <row r="6" spans="1:72" x14ac:dyDescent="0.25">
      <c r="A6" s="50" t="s">
        <v>77</v>
      </c>
      <c r="B6" s="5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28"/>
    </row>
    <row r="7" spans="1:72" s="29" customFormat="1" ht="69" customHeight="1" x14ac:dyDescent="0.2">
      <c r="A7" s="51" t="s">
        <v>5</v>
      </c>
      <c r="B7" s="52" t="s">
        <v>6</v>
      </c>
      <c r="C7" s="53" t="s">
        <v>7</v>
      </c>
      <c r="D7" s="53"/>
      <c r="E7" s="53" t="s">
        <v>8</v>
      </c>
      <c r="F7" s="53"/>
      <c r="G7" s="53" t="s">
        <v>9</v>
      </c>
      <c r="H7" s="53"/>
      <c r="I7" s="53" t="s">
        <v>10</v>
      </c>
      <c r="J7" s="53"/>
      <c r="K7" s="53" t="s">
        <v>11</v>
      </c>
      <c r="L7" s="53"/>
      <c r="M7" s="53" t="s">
        <v>12</v>
      </c>
      <c r="N7" s="53"/>
      <c r="O7" s="53" t="s">
        <v>13</v>
      </c>
      <c r="P7" s="53"/>
      <c r="Q7" s="53" t="s">
        <v>14</v>
      </c>
      <c r="R7" s="53"/>
      <c r="S7" s="53" t="s">
        <v>15</v>
      </c>
      <c r="T7" s="53"/>
      <c r="U7" s="53" t="s">
        <v>16</v>
      </c>
      <c r="V7" s="53"/>
      <c r="W7" s="53" t="s">
        <v>17</v>
      </c>
      <c r="X7" s="53"/>
      <c r="Y7" s="53" t="s">
        <v>18</v>
      </c>
      <c r="Z7" s="53"/>
      <c r="AA7" s="53" t="s">
        <v>19</v>
      </c>
      <c r="AB7" s="53"/>
      <c r="AC7" s="53" t="s">
        <v>78</v>
      </c>
      <c r="AD7" s="53"/>
      <c r="AE7" s="53" t="s">
        <v>79</v>
      </c>
      <c r="AF7" s="53"/>
      <c r="AG7" s="53" t="s">
        <v>80</v>
      </c>
      <c r="AH7" s="53"/>
      <c r="AI7" s="53" t="s">
        <v>81</v>
      </c>
      <c r="AJ7" s="53"/>
      <c r="AK7" s="53" t="s">
        <v>82</v>
      </c>
      <c r="AL7" s="53"/>
      <c r="AM7" s="53" t="s">
        <v>22</v>
      </c>
      <c r="AN7" s="53"/>
      <c r="AO7" s="53" t="s">
        <v>23</v>
      </c>
      <c r="AP7" s="53"/>
      <c r="AQ7" s="53" t="s">
        <v>24</v>
      </c>
      <c r="AR7" s="53"/>
      <c r="AS7" s="53" t="s">
        <v>25</v>
      </c>
      <c r="AT7" s="53"/>
      <c r="AU7" s="53" t="s">
        <v>26</v>
      </c>
      <c r="AV7" s="53"/>
      <c r="AW7" s="53" t="s">
        <v>28</v>
      </c>
      <c r="AX7" s="53"/>
      <c r="AY7" s="53" t="s">
        <v>31</v>
      </c>
      <c r="AZ7" s="53"/>
      <c r="BA7" s="53" t="s">
        <v>32</v>
      </c>
      <c r="BB7" s="53"/>
      <c r="BC7" s="53" t="s">
        <v>83</v>
      </c>
      <c r="BD7" s="53"/>
      <c r="BE7" s="53" t="s">
        <v>33</v>
      </c>
      <c r="BF7" s="53"/>
      <c r="BG7" s="53" t="s">
        <v>84</v>
      </c>
      <c r="BH7" s="53"/>
      <c r="BI7" s="53" t="s">
        <v>85</v>
      </c>
      <c r="BJ7" s="53"/>
      <c r="BK7" s="53" t="s">
        <v>86</v>
      </c>
      <c r="BL7" s="53"/>
      <c r="BM7" s="53" t="s">
        <v>87</v>
      </c>
      <c r="BN7" s="53"/>
      <c r="BO7" s="53" t="s">
        <v>88</v>
      </c>
      <c r="BP7" s="53"/>
      <c r="BQ7" s="53" t="s">
        <v>34</v>
      </c>
      <c r="BR7" s="53"/>
      <c r="BS7" s="54" t="s">
        <v>35</v>
      </c>
      <c r="BT7" s="54"/>
    </row>
    <row r="8" spans="1:72" s="29" customFormat="1" ht="17.25" customHeight="1" x14ac:dyDescent="0.2">
      <c r="A8" s="51"/>
      <c r="B8" s="52"/>
      <c r="C8" s="30" t="s">
        <v>36</v>
      </c>
      <c r="D8" s="30" t="s">
        <v>37</v>
      </c>
      <c r="E8" s="30" t="s">
        <v>36</v>
      </c>
      <c r="F8" s="30" t="s">
        <v>37</v>
      </c>
      <c r="G8" s="30" t="s">
        <v>36</v>
      </c>
      <c r="H8" s="30" t="s">
        <v>37</v>
      </c>
      <c r="I8" s="30" t="s">
        <v>36</v>
      </c>
      <c r="J8" s="30" t="s">
        <v>37</v>
      </c>
      <c r="K8" s="30" t="s">
        <v>36</v>
      </c>
      <c r="L8" s="30" t="s">
        <v>37</v>
      </c>
      <c r="M8" s="30" t="s">
        <v>36</v>
      </c>
      <c r="N8" s="30" t="s">
        <v>37</v>
      </c>
      <c r="O8" s="30" t="s">
        <v>36</v>
      </c>
      <c r="P8" s="30" t="s">
        <v>37</v>
      </c>
      <c r="Q8" s="30" t="s">
        <v>36</v>
      </c>
      <c r="R8" s="30" t="s">
        <v>37</v>
      </c>
      <c r="S8" s="30" t="s">
        <v>36</v>
      </c>
      <c r="T8" s="30" t="s">
        <v>37</v>
      </c>
      <c r="U8" s="30" t="s">
        <v>36</v>
      </c>
      <c r="V8" s="30" t="s">
        <v>37</v>
      </c>
      <c r="W8" s="30" t="s">
        <v>36</v>
      </c>
      <c r="X8" s="30" t="s">
        <v>37</v>
      </c>
      <c r="Y8" s="30" t="s">
        <v>36</v>
      </c>
      <c r="Z8" s="30" t="s">
        <v>37</v>
      </c>
      <c r="AA8" s="30" t="s">
        <v>36</v>
      </c>
      <c r="AB8" s="30" t="s">
        <v>37</v>
      </c>
      <c r="AC8" s="30" t="s">
        <v>36</v>
      </c>
      <c r="AD8" s="30" t="s">
        <v>37</v>
      </c>
      <c r="AE8" s="30" t="s">
        <v>36</v>
      </c>
      <c r="AF8" s="30" t="s">
        <v>37</v>
      </c>
      <c r="AG8" s="30" t="s">
        <v>36</v>
      </c>
      <c r="AH8" s="30" t="s">
        <v>37</v>
      </c>
      <c r="AI8" s="30" t="s">
        <v>36</v>
      </c>
      <c r="AJ8" s="30" t="s">
        <v>37</v>
      </c>
      <c r="AK8" s="30" t="s">
        <v>36</v>
      </c>
      <c r="AL8" s="30" t="s">
        <v>37</v>
      </c>
      <c r="AM8" s="30" t="s">
        <v>36</v>
      </c>
      <c r="AN8" s="30" t="s">
        <v>37</v>
      </c>
      <c r="AO8" s="30" t="s">
        <v>36</v>
      </c>
      <c r="AP8" s="30" t="s">
        <v>37</v>
      </c>
      <c r="AQ8" s="30" t="s">
        <v>36</v>
      </c>
      <c r="AR8" s="30" t="s">
        <v>37</v>
      </c>
      <c r="AS8" s="30" t="s">
        <v>36</v>
      </c>
      <c r="AT8" s="30" t="s">
        <v>37</v>
      </c>
      <c r="AU8" s="30" t="s">
        <v>36</v>
      </c>
      <c r="AV8" s="30" t="s">
        <v>37</v>
      </c>
      <c r="AW8" s="30" t="s">
        <v>36</v>
      </c>
      <c r="AX8" s="30" t="s">
        <v>37</v>
      </c>
      <c r="AY8" s="30" t="s">
        <v>36</v>
      </c>
      <c r="AZ8" s="30" t="s">
        <v>37</v>
      </c>
      <c r="BA8" s="30" t="s">
        <v>36</v>
      </c>
      <c r="BB8" s="30" t="s">
        <v>37</v>
      </c>
      <c r="BC8" s="30" t="s">
        <v>36</v>
      </c>
      <c r="BD8" s="30" t="s">
        <v>37</v>
      </c>
      <c r="BE8" s="30" t="s">
        <v>36</v>
      </c>
      <c r="BF8" s="30" t="s">
        <v>37</v>
      </c>
      <c r="BG8" s="30" t="s">
        <v>36</v>
      </c>
      <c r="BH8" s="30" t="s">
        <v>37</v>
      </c>
      <c r="BI8" s="30" t="s">
        <v>36</v>
      </c>
      <c r="BJ8" s="30" t="s">
        <v>37</v>
      </c>
      <c r="BK8" s="30" t="s">
        <v>36</v>
      </c>
      <c r="BL8" s="30" t="s">
        <v>37</v>
      </c>
      <c r="BM8" s="30" t="s">
        <v>36</v>
      </c>
      <c r="BN8" s="30" t="s">
        <v>37</v>
      </c>
      <c r="BO8" s="30" t="s">
        <v>36</v>
      </c>
      <c r="BP8" s="30" t="s">
        <v>37</v>
      </c>
      <c r="BQ8" s="30" t="s">
        <v>36</v>
      </c>
      <c r="BR8" s="30" t="s">
        <v>37</v>
      </c>
      <c r="BS8" s="30" t="s">
        <v>36</v>
      </c>
      <c r="BT8" s="30" t="s">
        <v>37</v>
      </c>
    </row>
    <row r="9" spans="1:72" ht="63" x14ac:dyDescent="0.25">
      <c r="A9" s="31">
        <v>136</v>
      </c>
      <c r="B9" s="32" t="s">
        <v>89</v>
      </c>
      <c r="C9" s="33">
        <v>114.04936624416277</v>
      </c>
      <c r="D9" s="33">
        <v>731934.25422710658</v>
      </c>
      <c r="E9" s="33">
        <v>0</v>
      </c>
      <c r="F9" s="33">
        <v>0</v>
      </c>
      <c r="G9" s="33">
        <v>96.6542750929368</v>
      </c>
      <c r="H9" s="33">
        <v>651083.10185802274</v>
      </c>
      <c r="I9" s="33">
        <v>52.18181818181818</v>
      </c>
      <c r="J9" s="33">
        <v>341880.51138065848</v>
      </c>
      <c r="K9" s="33">
        <v>0</v>
      </c>
      <c r="L9" s="33">
        <v>0</v>
      </c>
      <c r="M9" s="33">
        <v>492.07813953488369</v>
      </c>
      <c r="N9" s="33">
        <v>3522733.5964375632</v>
      </c>
      <c r="O9" s="33">
        <v>66.501168224299064</v>
      </c>
      <c r="P9" s="33">
        <v>423183.40857750375</v>
      </c>
      <c r="Q9" s="33">
        <v>45.763968072976056</v>
      </c>
      <c r="R9" s="33">
        <v>269337.52664454869</v>
      </c>
      <c r="S9" s="33">
        <v>44.346049046321525</v>
      </c>
      <c r="T9" s="33">
        <v>277946.49045330187</v>
      </c>
      <c r="U9" s="33">
        <v>0</v>
      </c>
      <c r="V9" s="33">
        <v>0</v>
      </c>
      <c r="W9" s="33">
        <v>19.771276595744681</v>
      </c>
      <c r="X9" s="33">
        <v>141874.73961496082</v>
      </c>
      <c r="Y9" s="33">
        <v>0</v>
      </c>
      <c r="Z9" s="33">
        <v>0</v>
      </c>
      <c r="AA9" s="33">
        <v>128.46025104602512</v>
      </c>
      <c r="AB9" s="33">
        <v>1017560.6831061481</v>
      </c>
      <c r="AC9" s="33">
        <v>145.8918439716312</v>
      </c>
      <c r="AD9" s="33">
        <v>885338.67387315247</v>
      </c>
      <c r="AE9" s="33">
        <v>430.1735615786971</v>
      </c>
      <c r="AF9" s="33">
        <v>2297228.0333925872</v>
      </c>
      <c r="AG9" s="33">
        <v>5.1231400718317088</v>
      </c>
      <c r="AH9" s="33">
        <v>26008.079104425902</v>
      </c>
      <c r="AI9" s="33">
        <v>0</v>
      </c>
      <c r="AJ9" s="33">
        <v>0</v>
      </c>
      <c r="AK9" s="33">
        <v>0</v>
      </c>
      <c r="AL9" s="33">
        <v>0</v>
      </c>
      <c r="AM9" s="33">
        <v>2.4212034383954153</v>
      </c>
      <c r="AN9" s="33">
        <v>9378.6320723829958</v>
      </c>
      <c r="AO9" s="33">
        <v>0</v>
      </c>
      <c r="AP9" s="33">
        <v>0</v>
      </c>
      <c r="AQ9" s="33">
        <f>406+187</f>
        <v>593</v>
      </c>
      <c r="AR9" s="33">
        <v>5218057</v>
      </c>
      <c r="AS9" s="33">
        <v>118.87719298245614</v>
      </c>
      <c r="AT9" s="33">
        <v>972928.59639644879</v>
      </c>
      <c r="AU9" s="33">
        <v>0</v>
      </c>
      <c r="AV9" s="33">
        <v>0</v>
      </c>
      <c r="AW9" s="33"/>
      <c r="AX9" s="33"/>
      <c r="AY9" s="33">
        <v>0</v>
      </c>
      <c r="AZ9" s="33">
        <v>0</v>
      </c>
      <c r="BA9" s="33">
        <v>0</v>
      </c>
      <c r="BB9" s="33">
        <v>0</v>
      </c>
      <c r="BC9" s="33">
        <v>0</v>
      </c>
      <c r="BD9" s="33">
        <v>0</v>
      </c>
      <c r="BE9" s="33">
        <v>0</v>
      </c>
      <c r="BF9" s="33">
        <v>0</v>
      </c>
      <c r="BG9" s="33"/>
      <c r="BH9" s="33"/>
      <c r="BI9" s="33"/>
      <c r="BJ9" s="33"/>
      <c r="BK9" s="33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3">
        <v>0</v>
      </c>
      <c r="BR9" s="33">
        <v>0</v>
      </c>
      <c r="BS9" s="33">
        <f t="shared" ref="BS9:BT14" si="0">C9+E9+G9+I9+K9+M9+O9+Q9+S9+U9+W9+Y9+AA9+AC9+AE9+AG9+AI9+AK9+AM9+AO9+AQ9+AS9+AU9+AW9+AY9+BA9+BC9+BE9+BG9+BI9+BK9+BM9+BO9+BQ9</f>
        <v>2355.2932540821794</v>
      </c>
      <c r="BT9" s="33">
        <f t="shared" si="0"/>
        <v>16786473.327138811</v>
      </c>
    </row>
    <row r="10" spans="1:72" ht="47.25" x14ac:dyDescent="0.25">
      <c r="A10" s="31">
        <v>137</v>
      </c>
      <c r="B10" s="32" t="s">
        <v>90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>
        <v>118</v>
      </c>
      <c r="AR10" s="33">
        <v>14705043</v>
      </c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>
        <v>117</v>
      </c>
      <c r="BJ10" s="33">
        <v>14580423</v>
      </c>
      <c r="BK10" s="33"/>
      <c r="BL10" s="33"/>
      <c r="BM10" s="33"/>
      <c r="BN10" s="33"/>
      <c r="BO10" s="33"/>
      <c r="BP10" s="33"/>
      <c r="BQ10" s="33"/>
      <c r="BR10" s="33"/>
      <c r="BS10" s="33">
        <f t="shared" si="0"/>
        <v>235</v>
      </c>
      <c r="BT10" s="33">
        <f t="shared" si="0"/>
        <v>29285466</v>
      </c>
    </row>
    <row r="11" spans="1:72" ht="31.5" x14ac:dyDescent="0.25">
      <c r="A11" s="31">
        <v>184</v>
      </c>
      <c r="B11" s="32" t="s">
        <v>40</v>
      </c>
      <c r="C11" s="33">
        <v>11.404936624416276</v>
      </c>
      <c r="D11" s="33">
        <v>31165.296726072269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3">
        <v>0</v>
      </c>
      <c r="AI11" s="33">
        <v>0</v>
      </c>
      <c r="AJ11" s="33">
        <v>0</v>
      </c>
      <c r="AK11" s="33">
        <v>0</v>
      </c>
      <c r="AL11" s="33">
        <v>0</v>
      </c>
      <c r="AM11" s="33">
        <v>0</v>
      </c>
      <c r="AN11" s="33">
        <v>0</v>
      </c>
      <c r="AO11" s="33">
        <v>0</v>
      </c>
      <c r="AP11" s="33">
        <v>0</v>
      </c>
      <c r="AQ11" s="33">
        <v>0</v>
      </c>
      <c r="AR11" s="33">
        <v>0</v>
      </c>
      <c r="AS11" s="33">
        <v>0</v>
      </c>
      <c r="AT11" s="33">
        <v>0</v>
      </c>
      <c r="AU11" s="33">
        <v>0</v>
      </c>
      <c r="AV11" s="33">
        <v>0</v>
      </c>
      <c r="AW11" s="33"/>
      <c r="AX11" s="33"/>
      <c r="AY11" s="33">
        <v>0</v>
      </c>
      <c r="AZ11" s="33">
        <v>0</v>
      </c>
      <c r="BA11" s="33">
        <v>0</v>
      </c>
      <c r="BB11" s="33">
        <v>0</v>
      </c>
      <c r="BC11" s="33">
        <v>0</v>
      </c>
      <c r="BD11" s="33">
        <v>0</v>
      </c>
      <c r="BE11" s="33">
        <v>0</v>
      </c>
      <c r="BF11" s="33">
        <v>0</v>
      </c>
      <c r="BG11" s="33"/>
      <c r="BH11" s="33"/>
      <c r="BI11" s="33"/>
      <c r="BJ11" s="33"/>
      <c r="BK11" s="33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3">
        <v>0</v>
      </c>
      <c r="BR11" s="33">
        <v>0</v>
      </c>
      <c r="BS11" s="33">
        <f t="shared" si="0"/>
        <v>11.404936624416276</v>
      </c>
      <c r="BT11" s="33">
        <f t="shared" si="0"/>
        <v>31165.296726072269</v>
      </c>
    </row>
    <row r="12" spans="1:72" ht="24" customHeight="1" x14ac:dyDescent="0.25">
      <c r="A12" s="31">
        <v>4</v>
      </c>
      <c r="B12" s="32" t="s">
        <v>41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53.77405857740586</v>
      </c>
      <c r="AB12" s="33">
        <v>319192.29291542812</v>
      </c>
      <c r="AC12" s="33">
        <v>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33">
        <v>92.008733624454152</v>
      </c>
      <c r="AV12" s="33">
        <v>799090.20704032073</v>
      </c>
      <c r="AW12" s="33"/>
      <c r="AX12" s="33"/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0</v>
      </c>
      <c r="BF12" s="33">
        <v>0</v>
      </c>
      <c r="BG12" s="33"/>
      <c r="BH12" s="33"/>
      <c r="BI12" s="33"/>
      <c r="BJ12" s="33"/>
      <c r="BK12" s="33">
        <v>0</v>
      </c>
      <c r="BL12" s="33">
        <v>0</v>
      </c>
      <c r="BM12" s="33">
        <v>0</v>
      </c>
      <c r="BN12" s="33">
        <v>0</v>
      </c>
      <c r="BO12" s="33">
        <v>0</v>
      </c>
      <c r="BP12" s="33">
        <v>0</v>
      </c>
      <c r="BQ12" s="33">
        <v>0</v>
      </c>
      <c r="BR12" s="33">
        <v>0</v>
      </c>
      <c r="BS12" s="33">
        <f t="shared" si="0"/>
        <v>145.78279220186002</v>
      </c>
      <c r="BT12" s="33">
        <f t="shared" si="0"/>
        <v>1118282.4999557489</v>
      </c>
    </row>
    <row r="13" spans="1:72" ht="24" customHeight="1" x14ac:dyDescent="0.25">
      <c r="A13" s="31">
        <v>11</v>
      </c>
      <c r="B13" s="32" t="s">
        <v>42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106.4018691588785</v>
      </c>
      <c r="P13" s="33">
        <v>862514.78327356919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33">
        <v>0</v>
      </c>
      <c r="AE13" s="33">
        <v>0</v>
      </c>
      <c r="AF13" s="33">
        <v>0</v>
      </c>
      <c r="AG13" s="33">
        <v>311</v>
      </c>
      <c r="AH13" s="33">
        <v>2163691.2149385652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33">
        <v>0</v>
      </c>
      <c r="AQ13" s="33">
        <v>0</v>
      </c>
      <c r="AR13" s="33">
        <v>0</v>
      </c>
      <c r="AS13" s="33">
        <v>0</v>
      </c>
      <c r="AT13" s="33">
        <v>0</v>
      </c>
      <c r="AU13" s="33">
        <v>0</v>
      </c>
      <c r="AV13" s="33">
        <v>0</v>
      </c>
      <c r="AW13" s="33"/>
      <c r="AX13" s="33"/>
      <c r="AY13" s="33">
        <v>0</v>
      </c>
      <c r="AZ13" s="33">
        <v>0</v>
      </c>
      <c r="BA13" s="33">
        <v>0</v>
      </c>
      <c r="BB13" s="33">
        <v>0</v>
      </c>
      <c r="BC13" s="33">
        <v>0</v>
      </c>
      <c r="BD13" s="33">
        <v>0</v>
      </c>
      <c r="BE13" s="33">
        <v>0</v>
      </c>
      <c r="BF13" s="33">
        <v>0</v>
      </c>
      <c r="BG13" s="33"/>
      <c r="BH13" s="33"/>
      <c r="BI13" s="33"/>
      <c r="BJ13" s="33"/>
      <c r="BK13" s="33">
        <v>0</v>
      </c>
      <c r="BL13" s="33">
        <v>0</v>
      </c>
      <c r="BM13" s="33">
        <v>0</v>
      </c>
      <c r="BN13" s="33">
        <v>0</v>
      </c>
      <c r="BO13" s="33">
        <v>0</v>
      </c>
      <c r="BP13" s="33">
        <v>0</v>
      </c>
      <c r="BQ13" s="33">
        <v>0</v>
      </c>
      <c r="BR13" s="33">
        <v>0</v>
      </c>
      <c r="BS13" s="33">
        <f t="shared" si="0"/>
        <v>417.40186915887853</v>
      </c>
      <c r="BT13" s="33">
        <f t="shared" si="0"/>
        <v>3026205.9982121345</v>
      </c>
    </row>
    <row r="14" spans="1:72" ht="24" customHeight="1" x14ac:dyDescent="0.25">
      <c r="A14" s="31">
        <v>12</v>
      </c>
      <c r="B14" s="32" t="s">
        <v>43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70.205020920502079</v>
      </c>
      <c r="AB14" s="33">
        <v>578842.26458705822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21.790830945558739</v>
      </c>
      <c r="AN14" s="33">
        <v>271089.42437755334</v>
      </c>
      <c r="AO14" s="33">
        <v>0</v>
      </c>
      <c r="AP14" s="33">
        <v>0</v>
      </c>
      <c r="AQ14" s="33">
        <v>0</v>
      </c>
      <c r="AR14" s="33">
        <v>0</v>
      </c>
      <c r="AS14" s="33">
        <v>0</v>
      </c>
      <c r="AT14" s="33">
        <v>0</v>
      </c>
      <c r="AU14" s="33">
        <v>0</v>
      </c>
      <c r="AV14" s="33">
        <v>0</v>
      </c>
      <c r="AW14" s="33"/>
      <c r="AX14" s="33"/>
      <c r="AY14" s="33">
        <v>0</v>
      </c>
      <c r="AZ14" s="33">
        <v>0</v>
      </c>
      <c r="BA14" s="33">
        <v>0</v>
      </c>
      <c r="BB14" s="33">
        <v>0</v>
      </c>
      <c r="BC14" s="33">
        <v>0</v>
      </c>
      <c r="BD14" s="33">
        <v>0</v>
      </c>
      <c r="BE14" s="33">
        <v>0</v>
      </c>
      <c r="BF14" s="33">
        <v>0</v>
      </c>
      <c r="BG14" s="33"/>
      <c r="BH14" s="33"/>
      <c r="BI14" s="33"/>
      <c r="BJ14" s="33"/>
      <c r="BK14" s="33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3">
        <v>0</v>
      </c>
      <c r="BR14" s="33">
        <v>0</v>
      </c>
      <c r="BS14" s="33">
        <f t="shared" si="0"/>
        <v>91.995851866060818</v>
      </c>
      <c r="BT14" s="33">
        <f t="shared" si="0"/>
        <v>849931.68896461162</v>
      </c>
    </row>
    <row r="15" spans="1:72" ht="24" customHeight="1" x14ac:dyDescent="0.25">
      <c r="A15" s="31">
        <v>60</v>
      </c>
      <c r="B15" s="32" t="s">
        <v>44</v>
      </c>
      <c r="C15" s="33">
        <v>100</v>
      </c>
      <c r="D15" s="33">
        <v>3000000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>
        <v>337</v>
      </c>
      <c r="P15" s="33">
        <v>10117073</v>
      </c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20"/>
      <c r="AN15" s="20"/>
      <c r="AO15" s="33"/>
      <c r="AP15" s="33"/>
      <c r="AQ15" s="33"/>
      <c r="AR15" s="33"/>
      <c r="AS15" s="33">
        <v>1136</v>
      </c>
      <c r="AT15" s="33">
        <v>34070731</v>
      </c>
      <c r="AU15" s="33"/>
      <c r="AV15" s="33"/>
      <c r="AW15" s="33">
        <v>3222</v>
      </c>
      <c r="AX15" s="33">
        <v>355370241</v>
      </c>
      <c r="AY15" s="33"/>
      <c r="AZ15" s="33"/>
      <c r="BA15" s="33"/>
      <c r="BB15" s="33"/>
      <c r="BC15" s="33"/>
      <c r="BD15" s="33"/>
      <c r="BE15" s="33"/>
      <c r="BF15" s="33"/>
      <c r="BG15" s="33">
        <v>40</v>
      </c>
      <c r="BH15" s="33">
        <v>3489749</v>
      </c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>
        <f>C15+E15+G15+I15+K15+M15+O15+Q15+S15+U15+W15+Y15+AA15+AC15+AE15+AG15+AI15+AK15+AM16+AO15+AQ15+AS15+AU15+AW15+AY15+BA15+BC15+BE15+BG15+BI15+BK15+BM15+BO15+BQ15</f>
        <v>4880</v>
      </c>
      <c r="BT15" s="33">
        <f>D15+F15+H15+J15+L15+N15+P15+R15+T15+V15+X15+Z15+AB15+AD15+AF15+AH15+AJ15+AL15+AN16+AP15+AR15+AT15+AV15+AX15+AZ15+BB15+BD15+BF15+BH15+BJ15+BL15+BN15+BP15+BR15</f>
        <v>413302652</v>
      </c>
    </row>
    <row r="16" spans="1:72" ht="24" customHeight="1" x14ac:dyDescent="0.25">
      <c r="A16" s="31">
        <v>18</v>
      </c>
      <c r="B16" s="32" t="s">
        <v>45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>
        <v>45</v>
      </c>
      <c r="AN16" s="33">
        <v>7254858</v>
      </c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</row>
    <row r="17" spans="1:72" ht="24" customHeight="1" x14ac:dyDescent="0.25">
      <c r="A17" s="31">
        <v>16</v>
      </c>
      <c r="B17" s="32" t="s">
        <v>46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2.9874476987447691</v>
      </c>
      <c r="AB17" s="33">
        <v>28929.447730121516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  <c r="AO17" s="33">
        <v>0</v>
      </c>
      <c r="AP17" s="33">
        <v>0</v>
      </c>
      <c r="AQ17" s="33">
        <v>0</v>
      </c>
      <c r="AR17" s="33">
        <v>0</v>
      </c>
      <c r="AS17" s="33">
        <v>0</v>
      </c>
      <c r="AT17" s="33">
        <v>0</v>
      </c>
      <c r="AU17" s="33">
        <v>0</v>
      </c>
      <c r="AV17" s="33">
        <v>0</v>
      </c>
      <c r="AW17" s="33"/>
      <c r="AX17" s="33"/>
      <c r="AY17" s="33">
        <v>0</v>
      </c>
      <c r="AZ17" s="33">
        <v>0</v>
      </c>
      <c r="BA17" s="33">
        <v>0</v>
      </c>
      <c r="BB17" s="33">
        <v>0</v>
      </c>
      <c r="BC17" s="33">
        <v>0</v>
      </c>
      <c r="BD17" s="33">
        <v>0</v>
      </c>
      <c r="BE17" s="33">
        <v>0</v>
      </c>
      <c r="BF17" s="33">
        <v>0</v>
      </c>
      <c r="BG17" s="33"/>
      <c r="BH17" s="33"/>
      <c r="BI17" s="33"/>
      <c r="BJ17" s="33"/>
      <c r="BK17" s="33">
        <v>0</v>
      </c>
      <c r="BL17" s="33">
        <v>0</v>
      </c>
      <c r="BM17" s="33">
        <v>0</v>
      </c>
      <c r="BN17" s="33">
        <v>0</v>
      </c>
      <c r="BO17" s="33">
        <v>0</v>
      </c>
      <c r="BP17" s="33">
        <v>0</v>
      </c>
      <c r="BQ17" s="33">
        <v>0</v>
      </c>
      <c r="BR17" s="33">
        <v>0</v>
      </c>
      <c r="BS17" s="33">
        <f t="shared" ref="BS17:BT46" si="1">C17+E17+G17+I17+K17+M17+O17+Q17+S17+U17+W17+Y17+AA17+AC17+AE17+AG17+AI17+AK17+AM17+AO17+AQ17+AS17+AU17+AW17+AY17+BA17+BC17+BE17+BG17+BI17+BK17+BM17+BO17+BQ17</f>
        <v>2.9874476987447691</v>
      </c>
      <c r="BT17" s="33">
        <f t="shared" si="1"/>
        <v>28929.447730121516</v>
      </c>
    </row>
    <row r="18" spans="1:72" ht="24" customHeight="1" x14ac:dyDescent="0.25">
      <c r="A18" s="31">
        <v>17</v>
      </c>
      <c r="B18" s="32" t="s">
        <v>47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200.95988538681948</v>
      </c>
      <c r="AN18" s="33">
        <v>1225461.7257268068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/>
      <c r="AX18" s="33"/>
      <c r="AY18" s="33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/>
      <c r="BH18" s="33"/>
      <c r="BI18" s="33"/>
      <c r="BJ18" s="33"/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f t="shared" si="1"/>
        <v>200.95988538681948</v>
      </c>
      <c r="BT18" s="33">
        <f t="shared" si="1"/>
        <v>1225461.7257268068</v>
      </c>
    </row>
    <row r="19" spans="1:72" ht="24" customHeight="1" x14ac:dyDescent="0.25">
      <c r="A19" s="31">
        <v>19</v>
      </c>
      <c r="B19" s="32" t="s">
        <v>48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33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/>
      <c r="AX19" s="33"/>
      <c r="AY19" s="33">
        <v>0</v>
      </c>
      <c r="AZ19" s="33">
        <v>0</v>
      </c>
      <c r="BA19" s="33">
        <v>0</v>
      </c>
      <c r="BB19" s="33">
        <v>0</v>
      </c>
      <c r="BC19" s="33">
        <v>4.5853658536585371</v>
      </c>
      <c r="BD19" s="33">
        <v>30412.320806421532</v>
      </c>
      <c r="BE19" s="33">
        <v>0</v>
      </c>
      <c r="BF19" s="33">
        <v>0</v>
      </c>
      <c r="BG19" s="33"/>
      <c r="BH19" s="33"/>
      <c r="BI19" s="33"/>
      <c r="BJ19" s="33"/>
      <c r="BK19" s="33">
        <v>0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3">
        <v>0</v>
      </c>
      <c r="BR19" s="33">
        <v>0</v>
      </c>
      <c r="BS19" s="33">
        <f t="shared" si="1"/>
        <v>4.5853658536585371</v>
      </c>
      <c r="BT19" s="33">
        <f t="shared" si="1"/>
        <v>30412.320806421532</v>
      </c>
    </row>
    <row r="20" spans="1:72" ht="24" customHeight="1" x14ac:dyDescent="0.25">
      <c r="A20" s="31">
        <v>20</v>
      </c>
      <c r="B20" s="32" t="s">
        <v>49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136.4</v>
      </c>
      <c r="AJ20" s="33">
        <v>1058286.0947108327</v>
      </c>
      <c r="AK20" s="33">
        <v>0</v>
      </c>
      <c r="AL20" s="33">
        <v>0</v>
      </c>
      <c r="AM20" s="33">
        <v>133.16618911174785</v>
      </c>
      <c r="AN20" s="33">
        <v>824600.78688678949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/>
      <c r="AX20" s="33"/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/>
      <c r="BH20" s="33"/>
      <c r="BI20" s="33"/>
      <c r="BJ20" s="33"/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f t="shared" si="1"/>
        <v>269.56618911174786</v>
      </c>
      <c r="BT20" s="33">
        <f t="shared" si="1"/>
        <v>1882886.8815976223</v>
      </c>
    </row>
    <row r="21" spans="1:72" ht="24" customHeight="1" x14ac:dyDescent="0.25">
      <c r="A21" s="31">
        <v>21</v>
      </c>
      <c r="B21" s="32" t="s">
        <v>50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4.8424068767908306</v>
      </c>
      <c r="AN21" s="33">
        <v>38651.478371009136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/>
      <c r="AX21" s="33"/>
      <c r="AY21" s="33">
        <v>0</v>
      </c>
      <c r="AZ21" s="33">
        <v>0</v>
      </c>
      <c r="BA21" s="33">
        <v>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/>
      <c r="BH21" s="33"/>
      <c r="BI21" s="33"/>
      <c r="BJ21" s="33"/>
      <c r="BK21" s="33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3">
        <v>0</v>
      </c>
      <c r="BR21" s="33">
        <v>0</v>
      </c>
      <c r="BS21" s="33">
        <f t="shared" si="1"/>
        <v>4.8424068767908306</v>
      </c>
      <c r="BT21" s="33">
        <f t="shared" si="1"/>
        <v>38651.478371009136</v>
      </c>
    </row>
    <row r="22" spans="1:72" ht="24" customHeight="1" x14ac:dyDescent="0.25">
      <c r="A22" s="31">
        <v>28</v>
      </c>
      <c r="B22" s="32" t="s">
        <v>51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42</v>
      </c>
      <c r="J22" s="33">
        <v>340194.76168742432</v>
      </c>
      <c r="K22" s="33">
        <v>0</v>
      </c>
      <c r="L22" s="33">
        <v>0</v>
      </c>
      <c r="M22" s="33">
        <v>55.557209302325582</v>
      </c>
      <c r="N22" s="33">
        <v>303019.34632494795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417</v>
      </c>
      <c r="AP22" s="33">
        <v>82718965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/>
      <c r="AX22" s="33"/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/>
      <c r="BH22" s="33"/>
      <c r="BI22" s="33"/>
      <c r="BJ22" s="33"/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f t="shared" si="1"/>
        <v>514.55720930232565</v>
      </c>
      <c r="BT22" s="33">
        <f t="shared" si="1"/>
        <v>83362179.108012378</v>
      </c>
    </row>
    <row r="23" spans="1:72" ht="24" customHeight="1" x14ac:dyDescent="0.25">
      <c r="A23" s="31">
        <v>29</v>
      </c>
      <c r="B23" s="32" t="s">
        <v>52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68.711297071129707</v>
      </c>
      <c r="AB23" s="33">
        <v>537232.84276928194</v>
      </c>
      <c r="AC23" s="33">
        <v>744</v>
      </c>
      <c r="AD23" s="33">
        <v>4144841.5898905001</v>
      </c>
      <c r="AE23" s="33">
        <v>288.34522111269615</v>
      </c>
      <c r="AF23" s="33">
        <v>1695270.5599499147</v>
      </c>
      <c r="AG23" s="33">
        <v>348</v>
      </c>
      <c r="AH23" s="33">
        <v>2096368.1005847447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33">
        <v>0</v>
      </c>
      <c r="AQ23" s="33">
        <v>0</v>
      </c>
      <c r="AR23" s="33">
        <v>0</v>
      </c>
      <c r="AS23" s="33">
        <v>0</v>
      </c>
      <c r="AT23" s="33">
        <v>0</v>
      </c>
      <c r="AU23" s="33">
        <v>0</v>
      </c>
      <c r="AV23" s="33">
        <v>0</v>
      </c>
      <c r="AW23" s="33"/>
      <c r="AX23" s="33"/>
      <c r="AY23" s="33">
        <v>0</v>
      </c>
      <c r="AZ23" s="33">
        <v>0</v>
      </c>
      <c r="BA23" s="33">
        <v>0</v>
      </c>
      <c r="BB23" s="33">
        <v>0</v>
      </c>
      <c r="BC23" s="33">
        <v>0</v>
      </c>
      <c r="BD23" s="33">
        <v>0</v>
      </c>
      <c r="BE23" s="33">
        <v>0</v>
      </c>
      <c r="BF23" s="33">
        <v>0</v>
      </c>
      <c r="BG23" s="33"/>
      <c r="BH23" s="33"/>
      <c r="BI23" s="33"/>
      <c r="BJ23" s="33"/>
      <c r="BK23" s="33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3">
        <v>0</v>
      </c>
      <c r="BR23" s="33">
        <v>0</v>
      </c>
      <c r="BS23" s="33">
        <f t="shared" si="1"/>
        <v>1449.0565181838258</v>
      </c>
      <c r="BT23" s="33">
        <f t="shared" si="1"/>
        <v>8473713.0931944419</v>
      </c>
    </row>
    <row r="24" spans="1:72" ht="24" customHeight="1" x14ac:dyDescent="0.25">
      <c r="A24" s="31">
        <v>30</v>
      </c>
      <c r="B24" s="32" t="s">
        <v>53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154.24561403508773</v>
      </c>
      <c r="AT24" s="33">
        <v>2539604.9322405327</v>
      </c>
      <c r="AU24" s="33">
        <v>0</v>
      </c>
      <c r="AV24" s="33">
        <v>0</v>
      </c>
      <c r="AW24" s="33"/>
      <c r="AX24" s="33"/>
      <c r="AY24" s="33">
        <v>0</v>
      </c>
      <c r="AZ24" s="33">
        <v>0</v>
      </c>
      <c r="BA24" s="33">
        <v>0</v>
      </c>
      <c r="BB24" s="33">
        <v>0</v>
      </c>
      <c r="BC24" s="33">
        <v>0</v>
      </c>
      <c r="BD24" s="33">
        <v>0</v>
      </c>
      <c r="BE24" s="33">
        <v>0</v>
      </c>
      <c r="BF24" s="33">
        <v>0</v>
      </c>
      <c r="BG24" s="33"/>
      <c r="BH24" s="33"/>
      <c r="BI24" s="33"/>
      <c r="BJ24" s="33"/>
      <c r="BK24" s="33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3">
        <v>0</v>
      </c>
      <c r="BR24" s="33">
        <v>0</v>
      </c>
      <c r="BS24" s="33">
        <f t="shared" si="1"/>
        <v>154.24561403508773</v>
      </c>
      <c r="BT24" s="33">
        <f t="shared" si="1"/>
        <v>2539604.9322405327</v>
      </c>
    </row>
    <row r="25" spans="1:72" ht="24" customHeight="1" x14ac:dyDescent="0.25">
      <c r="A25" s="31">
        <v>53</v>
      </c>
      <c r="B25" s="32" t="s">
        <v>54</v>
      </c>
      <c r="C25" s="33">
        <v>350.7018012008005</v>
      </c>
      <c r="D25" s="33">
        <v>3017631.1564019085</v>
      </c>
      <c r="E25" s="33">
        <v>0</v>
      </c>
      <c r="F25" s="33">
        <v>0</v>
      </c>
      <c r="G25" s="33">
        <v>457.24907063197026</v>
      </c>
      <c r="H25" s="33">
        <v>4204509.6718576783</v>
      </c>
      <c r="I25" s="33">
        <v>166.72727272727275</v>
      </c>
      <c r="J25" s="33">
        <v>1450627.5104290275</v>
      </c>
      <c r="K25" s="33">
        <v>413.56895356895353</v>
      </c>
      <c r="L25" s="33">
        <v>3457338.7569053182</v>
      </c>
      <c r="M25" s="33">
        <v>279.77023255813953</v>
      </c>
      <c r="N25" s="33">
        <v>2578280.087815363</v>
      </c>
      <c r="O25" s="33">
        <v>542.64953271028037</v>
      </c>
      <c r="P25" s="33">
        <v>4871797.7787323818</v>
      </c>
      <c r="Q25" s="33">
        <v>131.32269099201824</v>
      </c>
      <c r="R25" s="33">
        <v>1022992.520601826</v>
      </c>
      <c r="S25" s="33">
        <v>432.01634877384197</v>
      </c>
      <c r="T25" s="33">
        <v>4222671.5553116994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185.22175732217576</v>
      </c>
      <c r="AB25" s="33">
        <v>1716699.1356501365</v>
      </c>
      <c r="AC25" s="33">
        <v>1467</v>
      </c>
      <c r="AD25" s="33">
        <v>10263960.32589988</v>
      </c>
      <c r="AE25" s="33">
        <v>1173</v>
      </c>
      <c r="AF25" s="33">
        <v>8628654.1186270248</v>
      </c>
      <c r="AG25" s="33">
        <v>598</v>
      </c>
      <c r="AH25" s="33">
        <v>4289016.389295496</v>
      </c>
      <c r="AI25" s="33">
        <v>37.443137254901963</v>
      </c>
      <c r="AJ25" s="33">
        <v>222453.38456861684</v>
      </c>
      <c r="AK25" s="33">
        <v>0</v>
      </c>
      <c r="AL25" s="33">
        <v>0</v>
      </c>
      <c r="AM25" s="33">
        <v>808.68194842406876</v>
      </c>
      <c r="AN25" s="33">
        <v>4935241.3942678422</v>
      </c>
      <c r="AO25" s="33">
        <v>0</v>
      </c>
      <c r="AP25" s="33">
        <v>0</v>
      </c>
      <c r="AQ25" s="33">
        <v>0</v>
      </c>
      <c r="AR25" s="33">
        <v>0</v>
      </c>
      <c r="AS25" s="33">
        <v>311.43859649122805</v>
      </c>
      <c r="AT25" s="33">
        <v>2826232.2933216114</v>
      </c>
      <c r="AU25" s="33">
        <v>0</v>
      </c>
      <c r="AV25" s="33">
        <v>0</v>
      </c>
      <c r="AW25" s="33"/>
      <c r="AX25" s="33"/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/>
      <c r="BH25" s="33"/>
      <c r="BI25" s="33"/>
      <c r="BJ25" s="33"/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f t="shared" si="1"/>
        <v>7354.7913426556506</v>
      </c>
      <c r="BT25" s="33">
        <f t="shared" si="1"/>
        <v>57708106.079685815</v>
      </c>
    </row>
    <row r="26" spans="1:72" ht="24" customHeight="1" x14ac:dyDescent="0.25">
      <c r="A26" s="31">
        <v>54</v>
      </c>
      <c r="B26" s="32" t="s">
        <v>55</v>
      </c>
      <c r="C26" s="33">
        <v>0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180.88317757009344</v>
      </c>
      <c r="P26" s="33">
        <v>1546402.677210802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/>
      <c r="AX26" s="33"/>
      <c r="AY26" s="33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/>
      <c r="BH26" s="33"/>
      <c r="BI26" s="33"/>
      <c r="BJ26" s="33"/>
      <c r="BK26" s="33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Q26" s="33">
        <v>0</v>
      </c>
      <c r="BR26" s="33">
        <v>0</v>
      </c>
      <c r="BS26" s="33">
        <f t="shared" si="1"/>
        <v>180.88317757009344</v>
      </c>
      <c r="BT26" s="33">
        <f t="shared" si="1"/>
        <v>1546402.677210802</v>
      </c>
    </row>
    <row r="27" spans="1:72" ht="24" customHeight="1" x14ac:dyDescent="0.25">
      <c r="A27" s="31">
        <v>55</v>
      </c>
      <c r="B27" s="32" t="s">
        <v>56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  <c r="AW27" s="33"/>
      <c r="AX27" s="33"/>
      <c r="AY27" s="33">
        <v>0</v>
      </c>
      <c r="AZ27" s="33">
        <v>0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/>
      <c r="BH27" s="33"/>
      <c r="BI27" s="33"/>
      <c r="BJ27" s="33"/>
      <c r="BK27" s="33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3">
        <v>0</v>
      </c>
      <c r="BR27" s="33">
        <v>0</v>
      </c>
      <c r="BS27" s="33">
        <f t="shared" si="1"/>
        <v>0</v>
      </c>
      <c r="BT27" s="33">
        <f t="shared" si="1"/>
        <v>0</v>
      </c>
    </row>
    <row r="28" spans="1:72" ht="24" customHeight="1" x14ac:dyDescent="0.25">
      <c r="A28" s="31">
        <v>56</v>
      </c>
      <c r="B28" s="32" t="s">
        <v>57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31.368200836820083</v>
      </c>
      <c r="AB28" s="33">
        <v>302596.87020824087</v>
      </c>
      <c r="AC28" s="33">
        <v>12.271276595744681</v>
      </c>
      <c r="AD28" s="33">
        <v>91295.559376300967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188.85386819484239</v>
      </c>
      <c r="AN28" s="33">
        <v>1264680.8750720189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33">
        <v>0</v>
      </c>
      <c r="AV28" s="33">
        <v>0</v>
      </c>
      <c r="AW28" s="33"/>
      <c r="AX28" s="33"/>
      <c r="AY28" s="33">
        <v>0</v>
      </c>
      <c r="AZ28" s="33">
        <v>0</v>
      </c>
      <c r="BA28" s="33">
        <v>0</v>
      </c>
      <c r="BB28" s="33">
        <v>0</v>
      </c>
      <c r="BC28" s="33">
        <v>0</v>
      </c>
      <c r="BD28" s="33">
        <v>0</v>
      </c>
      <c r="BE28" s="33">
        <v>0</v>
      </c>
      <c r="BF28" s="33">
        <v>0</v>
      </c>
      <c r="BG28" s="33"/>
      <c r="BH28" s="33"/>
      <c r="BI28" s="33"/>
      <c r="BJ28" s="33"/>
      <c r="BK28" s="33">
        <v>1001</v>
      </c>
      <c r="BL28" s="33">
        <v>28746718</v>
      </c>
      <c r="BM28" s="33">
        <v>133</v>
      </c>
      <c r="BN28" s="33">
        <v>3819494</v>
      </c>
      <c r="BO28" s="33">
        <v>107</v>
      </c>
      <c r="BP28" s="33">
        <v>3072826</v>
      </c>
      <c r="BQ28" s="33">
        <v>0</v>
      </c>
      <c r="BR28" s="33">
        <v>0</v>
      </c>
      <c r="BS28" s="33">
        <f t="shared" si="1"/>
        <v>1473.4933456274071</v>
      </c>
      <c r="BT28" s="33">
        <f t="shared" si="1"/>
        <v>37297611.304656565</v>
      </c>
    </row>
    <row r="29" spans="1:72" ht="30" customHeight="1" x14ac:dyDescent="0.25">
      <c r="A29" s="31">
        <v>162</v>
      </c>
      <c r="B29" s="32" t="s">
        <v>58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42.560747663551396</v>
      </c>
      <c r="P29" s="33">
        <v>442683.91235408653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3.2952127659574466</v>
      </c>
      <c r="X29" s="33">
        <v>25421.483890068885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17.384313725490195</v>
      </c>
      <c r="AJ29" s="33">
        <v>70175.571899767965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/>
      <c r="AX29" s="33"/>
      <c r="AY29" s="33">
        <v>0</v>
      </c>
      <c r="AZ29" s="33">
        <v>0</v>
      </c>
      <c r="BA29" s="33">
        <v>0</v>
      </c>
      <c r="BB29" s="33">
        <v>0</v>
      </c>
      <c r="BC29" s="33">
        <v>6.8780487804878048</v>
      </c>
      <c r="BD29" s="33">
        <v>81320.660342314295</v>
      </c>
      <c r="BE29" s="33">
        <v>0</v>
      </c>
      <c r="BF29" s="33">
        <v>0</v>
      </c>
      <c r="BG29" s="33"/>
      <c r="BH29" s="33"/>
      <c r="BI29" s="33"/>
      <c r="BJ29" s="33"/>
      <c r="BK29" s="33">
        <v>0</v>
      </c>
      <c r="BL29" s="33">
        <v>0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f t="shared" si="1"/>
        <v>70.118322935486844</v>
      </c>
      <c r="BT29" s="33">
        <f t="shared" si="1"/>
        <v>619601.62848623772</v>
      </c>
    </row>
    <row r="30" spans="1:72" ht="24" customHeight="1" x14ac:dyDescent="0.25">
      <c r="A30" s="31">
        <v>65</v>
      </c>
      <c r="B30" s="32" t="s">
        <v>59</v>
      </c>
      <c r="C30" s="33"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334.27594070695557</v>
      </c>
      <c r="R30" s="33">
        <v>1916579.9123031187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/>
      <c r="AX30" s="33"/>
      <c r="AY30" s="33">
        <v>630</v>
      </c>
      <c r="AZ30" s="33">
        <v>5611731</v>
      </c>
      <c r="BA30" s="33">
        <v>0</v>
      </c>
      <c r="BB30" s="33">
        <v>0</v>
      </c>
      <c r="BC30" s="33">
        <v>0</v>
      </c>
      <c r="BD30" s="33">
        <v>0</v>
      </c>
      <c r="BE30" s="33">
        <v>0</v>
      </c>
      <c r="BF30" s="33">
        <v>0</v>
      </c>
      <c r="BG30" s="33"/>
      <c r="BH30" s="33"/>
      <c r="BI30" s="33"/>
      <c r="BJ30" s="33"/>
      <c r="BK30" s="33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f t="shared" si="1"/>
        <v>964.27594070695557</v>
      </c>
      <c r="BT30" s="33">
        <f t="shared" si="1"/>
        <v>7528310.912303119</v>
      </c>
    </row>
    <row r="31" spans="1:72" ht="24" customHeight="1" x14ac:dyDescent="0.25">
      <c r="A31" s="31">
        <v>68</v>
      </c>
      <c r="B31" s="32" t="s">
        <v>60</v>
      </c>
      <c r="C31" s="33">
        <v>5.7024683122081381</v>
      </c>
      <c r="D31" s="33">
        <v>42025.323178671781</v>
      </c>
      <c r="E31" s="33">
        <v>0</v>
      </c>
      <c r="F31" s="33">
        <v>0</v>
      </c>
      <c r="G31" s="33">
        <v>0</v>
      </c>
      <c r="H31" s="33">
        <v>0</v>
      </c>
      <c r="I31" s="33">
        <v>30.545454545454543</v>
      </c>
      <c r="J31" s="33">
        <v>242964.90881878478</v>
      </c>
      <c r="K31" s="33">
        <v>9.7539847539847528</v>
      </c>
      <c r="L31" s="33">
        <v>103451.72131454769</v>
      </c>
      <c r="M31" s="33">
        <v>5.9525581395348839</v>
      </c>
      <c r="N31" s="33">
        <v>53184.762417212674</v>
      </c>
      <c r="O31" s="33">
        <v>13.300233644859812</v>
      </c>
      <c r="P31" s="33">
        <v>106482.3370363859</v>
      </c>
      <c r="Q31" s="33">
        <v>1.9897377423033067</v>
      </c>
      <c r="R31" s="33">
        <v>13783.956407782864</v>
      </c>
      <c r="S31" s="33">
        <v>0</v>
      </c>
      <c r="T31" s="33">
        <v>0</v>
      </c>
      <c r="U31" s="33">
        <v>0</v>
      </c>
      <c r="V31" s="33">
        <v>0</v>
      </c>
      <c r="W31" s="33">
        <v>11.533244680851062</v>
      </c>
      <c r="X31" s="33">
        <v>107008.15783363604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149.77254901960785</v>
      </c>
      <c r="AJ31" s="33">
        <v>789053.94882078248</v>
      </c>
      <c r="AK31" s="33">
        <v>0</v>
      </c>
      <c r="AL31" s="33">
        <v>0</v>
      </c>
      <c r="AM31" s="33">
        <v>774.78510028653295</v>
      </c>
      <c r="AN31" s="33">
        <v>4436943.672631925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/>
      <c r="AX31" s="33"/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0</v>
      </c>
      <c r="BE31" s="33">
        <v>0</v>
      </c>
      <c r="BF31" s="33">
        <v>0</v>
      </c>
      <c r="BG31" s="33"/>
      <c r="BH31" s="33"/>
      <c r="BI31" s="33"/>
      <c r="BJ31" s="33"/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f t="shared" si="1"/>
        <v>1003.3353311253372</v>
      </c>
      <c r="BT31" s="33">
        <f t="shared" si="1"/>
        <v>5894898.7884597294</v>
      </c>
    </row>
    <row r="32" spans="1:72" ht="24" customHeight="1" x14ac:dyDescent="0.25">
      <c r="A32" s="31">
        <v>75</v>
      </c>
      <c r="B32" s="32" t="s">
        <v>61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513.35233751425312</v>
      </c>
      <c r="R32" s="33">
        <v>3899527.5414709747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132.94142259414227</v>
      </c>
      <c r="AB32" s="33">
        <v>1277245.3944328127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845</v>
      </c>
      <c r="AN32" s="33">
        <v>4501693.5426186249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292.92576419213975</v>
      </c>
      <c r="AV32" s="33">
        <v>1581114.0533257152</v>
      </c>
      <c r="AW32" s="33"/>
      <c r="AX32" s="33"/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/>
      <c r="BH32" s="33"/>
      <c r="BI32" s="33"/>
      <c r="BJ32" s="33"/>
      <c r="BK32" s="33">
        <v>0</v>
      </c>
      <c r="BL32" s="33">
        <v>0</v>
      </c>
      <c r="BM32" s="33">
        <v>0</v>
      </c>
      <c r="BN32" s="33">
        <v>0</v>
      </c>
      <c r="BO32" s="33">
        <v>0</v>
      </c>
      <c r="BP32" s="33">
        <v>0</v>
      </c>
      <c r="BQ32" s="33">
        <v>0</v>
      </c>
      <c r="BR32" s="33">
        <v>0</v>
      </c>
      <c r="BS32" s="33">
        <f t="shared" si="1"/>
        <v>1784.2195243005351</v>
      </c>
      <c r="BT32" s="33">
        <f t="shared" si="1"/>
        <v>11259580.531848127</v>
      </c>
    </row>
    <row r="33" spans="1:72" ht="24" customHeight="1" x14ac:dyDescent="0.25">
      <c r="A33" s="31">
        <v>77</v>
      </c>
      <c r="B33" s="32" t="s">
        <v>62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19.897377423033067</v>
      </c>
      <c r="R33" s="33">
        <v>226127.69788505437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13.443514644351465</v>
      </c>
      <c r="AB33" s="33">
        <v>181754.98017014103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/>
      <c r="AX33" s="33"/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/>
      <c r="BH33" s="33"/>
      <c r="BI33" s="33"/>
      <c r="BJ33" s="33"/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f t="shared" si="1"/>
        <v>33.34089206738453</v>
      </c>
      <c r="BT33" s="33">
        <f t="shared" si="1"/>
        <v>407882.67805519537</v>
      </c>
    </row>
    <row r="34" spans="1:72" ht="24" customHeight="1" x14ac:dyDescent="0.25">
      <c r="A34" s="31">
        <v>81</v>
      </c>
      <c r="B34" s="32" t="s">
        <v>63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2.6600467289719623</v>
      </c>
      <c r="P34" s="33">
        <v>103132.50740555226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/>
      <c r="AX34" s="33"/>
      <c r="AY34" s="33">
        <v>0</v>
      </c>
      <c r="AZ34" s="33">
        <v>0</v>
      </c>
      <c r="BA34" s="33">
        <v>19</v>
      </c>
      <c r="BB34" s="33">
        <v>839811</v>
      </c>
      <c r="BC34" s="33">
        <v>0</v>
      </c>
      <c r="BD34" s="33">
        <v>0</v>
      </c>
      <c r="BE34" s="33">
        <v>0</v>
      </c>
      <c r="BF34" s="33">
        <v>0</v>
      </c>
      <c r="BG34" s="33"/>
      <c r="BH34" s="33"/>
      <c r="BI34" s="33"/>
      <c r="BJ34" s="33"/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f t="shared" si="1"/>
        <v>21.660046728971963</v>
      </c>
      <c r="BT34" s="33">
        <f t="shared" si="1"/>
        <v>942943.50740555231</v>
      </c>
    </row>
    <row r="35" spans="1:72" ht="24" customHeight="1" x14ac:dyDescent="0.25">
      <c r="A35" s="31">
        <v>86</v>
      </c>
      <c r="B35" s="32" t="s">
        <v>64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120</v>
      </c>
      <c r="AL35" s="33">
        <v>1258096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/>
      <c r="AX35" s="33"/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/>
      <c r="BH35" s="33"/>
      <c r="BI35" s="33"/>
      <c r="BJ35" s="33"/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f t="shared" si="1"/>
        <v>120</v>
      </c>
      <c r="BT35" s="33">
        <f t="shared" si="1"/>
        <v>1258096</v>
      </c>
    </row>
    <row r="36" spans="1:72" ht="24" customHeight="1" x14ac:dyDescent="0.25">
      <c r="A36" s="31">
        <v>97</v>
      </c>
      <c r="B36" s="32" t="s">
        <v>65</v>
      </c>
      <c r="C36" s="33">
        <v>1603.8192128085391</v>
      </c>
      <c r="D36" s="33">
        <v>11826988.298614925</v>
      </c>
      <c r="E36" s="33">
        <v>1365</v>
      </c>
      <c r="F36" s="33">
        <v>12620355</v>
      </c>
      <c r="G36" s="33">
        <v>942.37918215613388</v>
      </c>
      <c r="H36" s="33">
        <v>7542564.4917667164</v>
      </c>
      <c r="I36" s="33">
        <v>787.81818181818176</v>
      </c>
      <c r="J36" s="33">
        <v>6208094.9342555841</v>
      </c>
      <c r="K36" s="33">
        <v>2342.9071379071379</v>
      </c>
      <c r="L36" s="33">
        <v>17174409.825683642</v>
      </c>
      <c r="M36" s="33">
        <v>1160.7488372093023</v>
      </c>
      <c r="N36" s="33">
        <v>9351618.3368884698</v>
      </c>
      <c r="O36" s="33">
        <f>885.795560747664+37</f>
        <v>922.79556074766401</v>
      </c>
      <c r="P36" s="33">
        <f>6766904.99278518+612580</f>
        <v>7379484.99278518</v>
      </c>
      <c r="Q36" s="33">
        <v>646.66476624857467</v>
      </c>
      <c r="R36" s="33">
        <v>4271862.6325145746</v>
      </c>
      <c r="S36" s="33">
        <v>540.73569482288838</v>
      </c>
      <c r="T36" s="33">
        <v>4377295.250399651</v>
      </c>
      <c r="U36" s="33">
        <v>156</v>
      </c>
      <c r="V36" s="33">
        <v>1569418</v>
      </c>
      <c r="W36" s="33">
        <v>1192.8670212765958</v>
      </c>
      <c r="X36" s="33">
        <v>10909371.864419527</v>
      </c>
      <c r="Y36" s="33">
        <v>541</v>
      </c>
      <c r="Z36" s="33">
        <v>5208253</v>
      </c>
      <c r="AA36" s="33">
        <v>0</v>
      </c>
      <c r="AB36" s="33">
        <v>0</v>
      </c>
      <c r="AC36" s="33">
        <v>432</v>
      </c>
      <c r="AD36" s="33">
        <v>4210471.7055638544</v>
      </c>
      <c r="AE36" s="33">
        <v>294</v>
      </c>
      <c r="AF36" s="33">
        <v>2309847.0070268111</v>
      </c>
      <c r="AG36" s="33">
        <v>262</v>
      </c>
      <c r="AH36" s="33">
        <v>1662088.0031872469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276.07017543859649</v>
      </c>
      <c r="AT36" s="33">
        <v>2148258.8581640897</v>
      </c>
      <c r="AU36" s="33">
        <v>0</v>
      </c>
      <c r="AV36" s="33">
        <v>0</v>
      </c>
      <c r="AW36" s="33"/>
      <c r="AX36" s="33"/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8</v>
      </c>
      <c r="BF36" s="33">
        <v>37284.497532991343</v>
      </c>
      <c r="BG36" s="33"/>
      <c r="BH36" s="33"/>
      <c r="BI36" s="33"/>
      <c r="BJ36" s="33"/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f t="shared" si="1"/>
        <v>13474.805770433613</v>
      </c>
      <c r="BT36" s="33">
        <f t="shared" si="1"/>
        <v>108807666.69880328</v>
      </c>
    </row>
    <row r="37" spans="1:72" ht="24" customHeight="1" x14ac:dyDescent="0.25">
      <c r="A37" s="31">
        <v>99</v>
      </c>
      <c r="B37" s="32" t="s">
        <v>66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/>
      <c r="AX37" s="33"/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/>
      <c r="BH37" s="33"/>
      <c r="BI37" s="33"/>
      <c r="BJ37" s="33"/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f t="shared" si="1"/>
        <v>0</v>
      </c>
      <c r="BT37" s="33">
        <f t="shared" si="1"/>
        <v>0</v>
      </c>
    </row>
    <row r="38" spans="1:72" ht="24" customHeight="1" x14ac:dyDescent="0.25">
      <c r="A38" s="31">
        <v>100</v>
      </c>
      <c r="B38" s="32" t="s">
        <v>67</v>
      </c>
      <c r="C38" s="33">
        <v>32.789192795196797</v>
      </c>
      <c r="D38" s="33">
        <v>345116.11679753073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17.857674418604653</v>
      </c>
      <c r="N38" s="33">
        <v>183411.3748181838</v>
      </c>
      <c r="O38" s="33">
        <v>7.9801401869158877</v>
      </c>
      <c r="P38" s="33">
        <v>75375.228734537915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271.17478510028656</v>
      </c>
      <c r="AN38" s="33">
        <v>1846400.499786617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/>
      <c r="AX38" s="33"/>
      <c r="AY38" s="33">
        <v>0</v>
      </c>
      <c r="AZ38" s="33">
        <v>0</v>
      </c>
      <c r="BA38" s="33">
        <v>0</v>
      </c>
      <c r="BB38" s="33">
        <v>0</v>
      </c>
      <c r="BC38" s="33">
        <v>61.902439024390247</v>
      </c>
      <c r="BD38" s="33">
        <v>747666.97964820871</v>
      </c>
      <c r="BE38" s="33">
        <v>16</v>
      </c>
      <c r="BF38" s="33">
        <v>232098.50246700866</v>
      </c>
      <c r="BG38" s="33"/>
      <c r="BH38" s="33"/>
      <c r="BI38" s="33"/>
      <c r="BJ38" s="33"/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f t="shared" si="1"/>
        <v>407.70423152539411</v>
      </c>
      <c r="BT38" s="33">
        <f t="shared" si="1"/>
        <v>3430068.7022520872</v>
      </c>
    </row>
    <row r="39" spans="1:72" ht="24" customHeight="1" x14ac:dyDescent="0.25">
      <c r="A39" s="31">
        <v>108</v>
      </c>
      <c r="B39" s="32" t="s">
        <v>68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/>
      <c r="AF39" s="33"/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/>
      <c r="AX39" s="33"/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/>
      <c r="BH39" s="33"/>
      <c r="BI39" s="33"/>
      <c r="BJ39" s="33"/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f t="shared" si="1"/>
        <v>0</v>
      </c>
      <c r="BT39" s="33">
        <f t="shared" si="1"/>
        <v>0</v>
      </c>
    </row>
    <row r="40" spans="1:72" ht="24" customHeight="1" x14ac:dyDescent="0.25">
      <c r="A40" s="31">
        <v>112</v>
      </c>
      <c r="B40" s="32" t="s">
        <v>69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115.81818181818183</v>
      </c>
      <c r="J40" s="33">
        <v>1177474.9641672748</v>
      </c>
      <c r="K40" s="33">
        <v>21.458766458766458</v>
      </c>
      <c r="L40" s="33">
        <v>184876.22946924178</v>
      </c>
      <c r="M40" s="33">
        <v>51.588837209302326</v>
      </c>
      <c r="N40" s="33">
        <v>402678.0898770261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11.533244680851062</v>
      </c>
      <c r="X40" s="33">
        <v>135263.75424180558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71.50023775558725</v>
      </c>
      <c r="AF40" s="33">
        <v>593868.162838266</v>
      </c>
      <c r="AG40" s="33">
        <v>337</v>
      </c>
      <c r="AH40" s="33">
        <v>2845262.3450419717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35.368421052631575</v>
      </c>
      <c r="AT40" s="33">
        <v>310630.31987731735</v>
      </c>
      <c r="AU40" s="33">
        <v>0</v>
      </c>
      <c r="AV40" s="33">
        <v>0</v>
      </c>
      <c r="AW40" s="33"/>
      <c r="AX40" s="33"/>
      <c r="AY40" s="33">
        <v>0</v>
      </c>
      <c r="AZ40" s="33">
        <v>0</v>
      </c>
      <c r="BA40" s="33">
        <v>0</v>
      </c>
      <c r="BB40" s="33">
        <v>0</v>
      </c>
      <c r="BC40" s="33">
        <v>20.634146341463413</v>
      </c>
      <c r="BD40" s="33">
        <v>451173.03920305549</v>
      </c>
      <c r="BE40" s="33">
        <v>0</v>
      </c>
      <c r="BF40" s="33">
        <v>0</v>
      </c>
      <c r="BG40" s="33"/>
      <c r="BH40" s="33"/>
      <c r="BI40" s="33"/>
      <c r="BJ40" s="33"/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f t="shared" si="1"/>
        <v>664.90183531678395</v>
      </c>
      <c r="BT40" s="33">
        <f t="shared" si="1"/>
        <v>6101226.9047159581</v>
      </c>
    </row>
    <row r="41" spans="1:72" ht="24" customHeight="1" x14ac:dyDescent="0.25">
      <c r="A41" s="31">
        <v>1</v>
      </c>
      <c r="B41" s="32" t="s">
        <v>70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/>
      <c r="AX41" s="33"/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/>
      <c r="BH41" s="33"/>
      <c r="BI41" s="33"/>
      <c r="BJ41" s="33"/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f t="shared" si="1"/>
        <v>0</v>
      </c>
      <c r="BT41" s="33">
        <f t="shared" si="1"/>
        <v>0</v>
      </c>
    </row>
    <row r="42" spans="1:72" ht="24" customHeight="1" x14ac:dyDescent="0.25">
      <c r="A42" s="31">
        <v>114</v>
      </c>
      <c r="B42" s="32" t="s">
        <v>71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/>
      <c r="AX42" s="33"/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/>
      <c r="BH42" s="33"/>
      <c r="BI42" s="33"/>
      <c r="BJ42" s="33"/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f t="shared" si="1"/>
        <v>0</v>
      </c>
      <c r="BT42" s="33">
        <f t="shared" si="1"/>
        <v>0</v>
      </c>
    </row>
    <row r="43" spans="1:72" ht="24" customHeight="1" x14ac:dyDescent="0.25">
      <c r="A43" s="31">
        <v>116</v>
      </c>
      <c r="B43" s="32" t="s">
        <v>72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/>
      <c r="AX43" s="33"/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/>
      <c r="BH43" s="33"/>
      <c r="BI43" s="33"/>
      <c r="BJ43" s="33"/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25</v>
      </c>
      <c r="BR43" s="33">
        <v>294324</v>
      </c>
      <c r="BS43" s="33">
        <f t="shared" si="1"/>
        <v>25</v>
      </c>
      <c r="BT43" s="33">
        <f t="shared" si="1"/>
        <v>294324</v>
      </c>
    </row>
    <row r="44" spans="1:72" ht="24" customHeight="1" x14ac:dyDescent="0.25">
      <c r="A44" s="31">
        <v>122</v>
      </c>
      <c r="B44" s="32" t="s">
        <v>73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31.920560747663551</v>
      </c>
      <c r="P44" s="33">
        <v>316579.2103176841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373.43096234309621</v>
      </c>
      <c r="AB44" s="33">
        <v>25467434.11547206</v>
      </c>
      <c r="AC44" s="33">
        <v>366.77482269503548</v>
      </c>
      <c r="AD44" s="33">
        <v>3172336.9796686694</v>
      </c>
      <c r="AE44" s="33">
        <v>158.23823109843082</v>
      </c>
      <c r="AF44" s="33">
        <v>1308401.3603960972</v>
      </c>
      <c r="AG44" s="33">
        <v>90.167265264238068</v>
      </c>
      <c r="AH44" s="33">
        <v>775527.37781944824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/>
      <c r="AX44" s="33"/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/>
      <c r="BH44" s="33"/>
      <c r="BI44" s="33"/>
      <c r="BJ44" s="33"/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f t="shared" si="1"/>
        <v>1020.5318421484641</v>
      </c>
      <c r="BT44" s="33">
        <f t="shared" si="1"/>
        <v>31040279.043673959</v>
      </c>
    </row>
    <row r="45" spans="1:72" ht="24" customHeight="1" x14ac:dyDescent="0.25">
      <c r="A45" s="31">
        <v>158</v>
      </c>
      <c r="B45" s="32" t="s">
        <v>91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/>
      <c r="P45" s="33"/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/>
      <c r="AX45" s="33"/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/>
      <c r="BH45" s="33"/>
      <c r="BI45" s="33"/>
      <c r="BJ45" s="33"/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f t="shared" si="1"/>
        <v>0</v>
      </c>
      <c r="BT45" s="33">
        <f t="shared" si="1"/>
        <v>0</v>
      </c>
    </row>
    <row r="46" spans="1:72" ht="24" customHeight="1" x14ac:dyDescent="0.25">
      <c r="A46" s="31"/>
      <c r="B46" s="32" t="s">
        <v>75</v>
      </c>
      <c r="C46" s="33">
        <v>18.533022014676451</v>
      </c>
      <c r="D46" s="33">
        <v>184334.55405378627</v>
      </c>
      <c r="E46" s="33">
        <v>0</v>
      </c>
      <c r="F46" s="33">
        <v>0</v>
      </c>
      <c r="G46" s="33">
        <v>3.7174721189591078</v>
      </c>
      <c r="H46" s="33">
        <v>44179.734517582954</v>
      </c>
      <c r="I46" s="33">
        <v>8.9090909090909083</v>
      </c>
      <c r="J46" s="33">
        <v>107420.40926124521</v>
      </c>
      <c r="K46" s="33">
        <v>27.311157311157309</v>
      </c>
      <c r="L46" s="33">
        <v>350886.46662725107</v>
      </c>
      <c r="M46" s="33">
        <v>69.446511627906972</v>
      </c>
      <c r="N46" s="33">
        <v>632176.40542123315</v>
      </c>
      <c r="O46" s="33">
        <v>359.10630841121497</v>
      </c>
      <c r="P46" s="33">
        <v>1832503.0415341186</v>
      </c>
      <c r="Q46" s="33">
        <v>51.733181299885977</v>
      </c>
      <c r="R46" s="33">
        <v>460772.21217211999</v>
      </c>
      <c r="S46" s="33">
        <v>32.901907356948229</v>
      </c>
      <c r="T46" s="33">
        <v>334873.7038353479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10.456066945606695</v>
      </c>
      <c r="AB46" s="33">
        <v>98140.972958569444</v>
      </c>
      <c r="AC46" s="33">
        <v>2.726950354609929</v>
      </c>
      <c r="AD46" s="33">
        <v>183058.16572764327</v>
      </c>
      <c r="AE46" s="33">
        <v>0</v>
      </c>
      <c r="AF46" s="33">
        <v>0</v>
      </c>
      <c r="AG46" s="33">
        <v>1.0246280143663418</v>
      </c>
      <c r="AH46" s="33">
        <v>5287.4900281010132</v>
      </c>
      <c r="AI46" s="33">
        <v>0</v>
      </c>
      <c r="AJ46" s="33">
        <v>0</v>
      </c>
      <c r="AK46" s="33">
        <v>0</v>
      </c>
      <c r="AL46" s="33">
        <v>0</v>
      </c>
      <c r="AM46" s="33">
        <v>128.32378223495701</v>
      </c>
      <c r="AN46" s="33">
        <v>9065489.9681884293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45.06550218340611</v>
      </c>
      <c r="AV46" s="33">
        <v>1399919.7396339641</v>
      </c>
      <c r="AW46" s="33"/>
      <c r="AX46" s="33"/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/>
      <c r="BH46" s="33"/>
      <c r="BI46" s="33"/>
      <c r="BJ46" s="33"/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f t="shared" si="1"/>
        <v>759.25558078278596</v>
      </c>
      <c r="BT46" s="33">
        <f t="shared" si="1"/>
        <v>14699042.863959393</v>
      </c>
    </row>
    <row r="47" spans="1:72" s="37" customFormat="1" ht="24" customHeight="1" x14ac:dyDescent="0.25">
      <c r="A47" s="34"/>
      <c r="B47" s="35" t="s">
        <v>35</v>
      </c>
      <c r="C47" s="36">
        <f t="shared" ref="C47:AH47" si="2">SUM(C9:C46)</f>
        <v>2237.0000000000005</v>
      </c>
      <c r="D47" s="36">
        <f t="shared" si="2"/>
        <v>19179195</v>
      </c>
      <c r="E47" s="36">
        <f t="shared" si="2"/>
        <v>1365</v>
      </c>
      <c r="F47" s="36">
        <f t="shared" si="2"/>
        <v>12620355</v>
      </c>
      <c r="G47" s="36">
        <f t="shared" si="2"/>
        <v>1500</v>
      </c>
      <c r="H47" s="36">
        <f t="shared" si="2"/>
        <v>12442337.000000002</v>
      </c>
      <c r="I47" s="36">
        <f t="shared" si="2"/>
        <v>1204</v>
      </c>
      <c r="J47" s="36">
        <f t="shared" si="2"/>
        <v>9868657.9999999981</v>
      </c>
      <c r="K47" s="36">
        <f t="shared" si="2"/>
        <v>2815</v>
      </c>
      <c r="L47" s="36">
        <f t="shared" si="2"/>
        <v>21270963.000000004</v>
      </c>
      <c r="M47" s="36">
        <f t="shared" si="2"/>
        <v>2133</v>
      </c>
      <c r="N47" s="36">
        <f t="shared" si="2"/>
        <v>17027102</v>
      </c>
      <c r="O47" s="36">
        <f t="shared" si="2"/>
        <v>2613.7593457943931</v>
      </c>
      <c r="P47" s="36">
        <f t="shared" si="2"/>
        <v>28077212.877961796</v>
      </c>
      <c r="Q47" s="36">
        <f t="shared" si="2"/>
        <v>1745</v>
      </c>
      <c r="R47" s="36">
        <f t="shared" si="2"/>
        <v>12080984</v>
      </c>
      <c r="S47" s="36">
        <f t="shared" si="2"/>
        <v>1050</v>
      </c>
      <c r="T47" s="36">
        <f t="shared" si="2"/>
        <v>9212787</v>
      </c>
      <c r="U47" s="36">
        <f t="shared" si="2"/>
        <v>156</v>
      </c>
      <c r="V47" s="36">
        <f t="shared" si="2"/>
        <v>1569418</v>
      </c>
      <c r="W47" s="36">
        <f t="shared" si="2"/>
        <v>1239</v>
      </c>
      <c r="X47" s="36">
        <f t="shared" si="2"/>
        <v>11318939.999999998</v>
      </c>
      <c r="Y47" s="36">
        <f t="shared" si="2"/>
        <v>541</v>
      </c>
      <c r="Z47" s="36">
        <f t="shared" si="2"/>
        <v>5208253</v>
      </c>
      <c r="AA47" s="36">
        <f t="shared" si="2"/>
        <v>1071</v>
      </c>
      <c r="AB47" s="36">
        <f t="shared" si="2"/>
        <v>31525628.999999996</v>
      </c>
      <c r="AC47" s="36">
        <f>SUM(AC9:AC46)</f>
        <v>3170.6648936170218</v>
      </c>
      <c r="AD47" s="36">
        <f t="shared" si="2"/>
        <v>22951302.999999996</v>
      </c>
      <c r="AE47" s="36">
        <f t="shared" si="2"/>
        <v>2415.2572515454117</v>
      </c>
      <c r="AF47" s="36">
        <f t="shared" si="2"/>
        <v>16833269.242230702</v>
      </c>
      <c r="AG47" s="36">
        <f t="shared" si="2"/>
        <v>1952.3150333504359</v>
      </c>
      <c r="AH47" s="36">
        <f t="shared" si="2"/>
        <v>13863248.999999998</v>
      </c>
      <c r="AI47" s="36">
        <f t="shared" ref="AI47:BT47" si="3">SUM(AI9:AI46)</f>
        <v>341</v>
      </c>
      <c r="AJ47" s="36">
        <f t="shared" si="3"/>
        <v>2139969</v>
      </c>
      <c r="AK47" s="36">
        <f t="shared" si="3"/>
        <v>120</v>
      </c>
      <c r="AL47" s="36">
        <f t="shared" si="3"/>
        <v>1258096</v>
      </c>
      <c r="AM47" s="36">
        <f t="shared" si="3"/>
        <v>3425</v>
      </c>
      <c r="AN47" s="36">
        <f t="shared" si="3"/>
        <v>35674490</v>
      </c>
      <c r="AO47" s="36">
        <f t="shared" si="3"/>
        <v>417</v>
      </c>
      <c r="AP47" s="36">
        <f t="shared" si="3"/>
        <v>82718965</v>
      </c>
      <c r="AQ47" s="36">
        <f t="shared" si="3"/>
        <v>711</v>
      </c>
      <c r="AR47" s="36">
        <f t="shared" si="3"/>
        <v>19923100</v>
      </c>
      <c r="AS47" s="36">
        <f t="shared" si="3"/>
        <v>2032</v>
      </c>
      <c r="AT47" s="36">
        <f t="shared" si="3"/>
        <v>42868385.999999993</v>
      </c>
      <c r="AU47" s="36">
        <f t="shared" si="3"/>
        <v>430</v>
      </c>
      <c r="AV47" s="36">
        <f t="shared" si="3"/>
        <v>3780124</v>
      </c>
      <c r="AW47" s="36">
        <f t="shared" si="3"/>
        <v>3222</v>
      </c>
      <c r="AX47" s="36">
        <f t="shared" si="3"/>
        <v>355370241</v>
      </c>
      <c r="AY47" s="36">
        <f t="shared" si="3"/>
        <v>630</v>
      </c>
      <c r="AZ47" s="36">
        <f t="shared" si="3"/>
        <v>5611731</v>
      </c>
      <c r="BA47" s="36">
        <f t="shared" si="3"/>
        <v>19</v>
      </c>
      <c r="BB47" s="36">
        <f t="shared" si="3"/>
        <v>839811</v>
      </c>
      <c r="BC47" s="36">
        <f t="shared" si="3"/>
        <v>94</v>
      </c>
      <c r="BD47" s="36">
        <f t="shared" si="3"/>
        <v>1310573</v>
      </c>
      <c r="BE47" s="36">
        <f t="shared" si="3"/>
        <v>24</v>
      </c>
      <c r="BF47" s="36">
        <f t="shared" si="3"/>
        <v>269383</v>
      </c>
      <c r="BG47" s="36">
        <f t="shared" si="3"/>
        <v>40</v>
      </c>
      <c r="BH47" s="36">
        <f t="shared" si="3"/>
        <v>3489749</v>
      </c>
      <c r="BI47" s="36">
        <f t="shared" si="3"/>
        <v>117</v>
      </c>
      <c r="BJ47" s="36">
        <f t="shared" si="3"/>
        <v>14580423</v>
      </c>
      <c r="BK47" s="36">
        <f t="shared" si="3"/>
        <v>1001</v>
      </c>
      <c r="BL47" s="36">
        <f t="shared" si="3"/>
        <v>28746718</v>
      </c>
      <c r="BM47" s="36">
        <f t="shared" si="3"/>
        <v>133</v>
      </c>
      <c r="BN47" s="36">
        <f t="shared" si="3"/>
        <v>3819494</v>
      </c>
      <c r="BO47" s="36">
        <f t="shared" si="3"/>
        <v>107</v>
      </c>
      <c r="BP47" s="36">
        <f t="shared" si="3"/>
        <v>3072826</v>
      </c>
      <c r="BQ47" s="36">
        <f t="shared" si="3"/>
        <v>25</v>
      </c>
      <c r="BR47" s="36">
        <f t="shared" si="3"/>
        <v>294324</v>
      </c>
      <c r="BS47" s="36">
        <f t="shared" si="3"/>
        <v>40095.996524307258</v>
      </c>
      <c r="BT47" s="36">
        <f t="shared" si="3"/>
        <v>850818058.12019265</v>
      </c>
    </row>
    <row r="48" spans="1:72" x14ac:dyDescent="0.25">
      <c r="BS48" s="21"/>
      <c r="BT48" s="21"/>
    </row>
  </sheetData>
  <mergeCells count="39">
    <mergeCell ref="BK7:BL7"/>
    <mergeCell ref="BM7:BN7"/>
    <mergeCell ref="BO7:BP7"/>
    <mergeCell ref="BQ7:BR7"/>
    <mergeCell ref="BS7:BT7"/>
    <mergeCell ref="BI7:BJ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AK7:AL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A5:AH5"/>
    <mergeCell ref="A6:B6"/>
    <mergeCell ref="A7:A8"/>
    <mergeCell ref="B7:B8"/>
    <mergeCell ref="C7:D7"/>
    <mergeCell ref="E7:F7"/>
    <mergeCell ref="G7:H7"/>
    <mergeCell ref="I7:J7"/>
    <mergeCell ref="K7:L7"/>
    <mergeCell ref="M7:N7"/>
  </mergeCells>
  <pageMargins left="0.43307086614173229" right="0.23622047244094491" top="0.74803149606299213" bottom="0.74803149606299213" header="0.31496062992125984" footer="0.31496062992125984"/>
  <pageSetup paperSize="8" scale="60" orientation="landscape" r:id="rId1"/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 (КС) </vt:lpstr>
      <vt:lpstr>Таблица 2 (ДС)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M</cp:lastModifiedBy>
  <dcterms:created xsi:type="dcterms:W3CDTF">2021-01-29T07:21:29Z</dcterms:created>
  <dcterms:modified xsi:type="dcterms:W3CDTF">2021-01-29T14:30:42Z</dcterms:modified>
</cp:coreProperties>
</file>