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2 от 18.01.2021 г\Вспомогательное\Проект Тарифного соглашения на 2021 г\"/>
    </mc:Choice>
  </mc:AlternateContent>
  <bookViews>
    <workbookView xWindow="13815" yWindow="-75" windowWidth="14340" windowHeight="11640"/>
  </bookViews>
  <sheets>
    <sheet name="Лист 1" sheetId="5" r:id="rId1"/>
  </sheets>
  <definedNames>
    <definedName name="Z_1F58339E_C402_4318_8C5E_B016A3FD7860_.wvu.Cols" localSheetId="0" hidden="1">'Лист 1'!$E:$AV</definedName>
    <definedName name="Z_1F58339E_C402_4318_8C5E_B016A3FD7860_.wvu.PrintArea" localSheetId="0" hidden="1">'Лист 1'!$A$4:$AW$80</definedName>
    <definedName name="Z_1F58339E_C402_4318_8C5E_B016A3FD7860_.wvu.PrintTitles" localSheetId="0" hidden="1">'Лист 1'!$8:$8</definedName>
    <definedName name="Z_30C5B842_B807_46D2_8930_B88BE9107BF9_.wvu.PrintArea" localSheetId="0" hidden="1">'Лист 1'!$A$4:$AW$80</definedName>
    <definedName name="Z_30C5B842_B807_46D2_8930_B88BE9107BF9_.wvu.PrintTitles" localSheetId="0" hidden="1">'Лист 1'!$8:$8</definedName>
    <definedName name="Z_59CBCE45_63B8_4093_ABDE_FB115939F608_.wvu.PrintArea" localSheetId="0" hidden="1">'Лист 1'!$A$4:$AW$80</definedName>
    <definedName name="Z_59CBCE45_63B8_4093_ABDE_FB115939F608_.wvu.PrintTitles" localSheetId="0" hidden="1">'Лист 1'!$8:$8</definedName>
    <definedName name="Z_7C3DC90E_D87A_455D_B37F_0260BA8D5204_.wvu.PrintArea" localSheetId="0" hidden="1">'Лист 1'!$A$4:$AW$80</definedName>
    <definedName name="Z_7C3DC90E_D87A_455D_B37F_0260BA8D5204_.wvu.PrintTitles" localSheetId="0" hidden="1">'Лист 1'!$8:$8</definedName>
    <definedName name="Z_9A97DA5E_BAF8_4D13_8321_EBA7A23DFC4B_.wvu.PrintArea" localSheetId="0" hidden="1">'Лист 1'!$A$4:$AW$80</definedName>
    <definedName name="Z_9A97DA5E_BAF8_4D13_8321_EBA7A23DFC4B_.wvu.PrintTitles" localSheetId="0" hidden="1">'Лист 1'!$8:$8</definedName>
    <definedName name="Z_FEA6C036_D130_49B0_9600_460391A97E65_.wvu.PrintArea" localSheetId="0" hidden="1">'Лист 1'!$A$4:$AW$80</definedName>
    <definedName name="Z_FEA6C036_D130_49B0_9600_460391A97E65_.wvu.PrintTitles" localSheetId="0" hidden="1">'Лист 1'!$8:$8</definedName>
    <definedName name="_xlnm.Print_Titles" localSheetId="0">'Лист 1'!$8:$8</definedName>
    <definedName name="_xlnm.Print_Area" localSheetId="0">'Лист 1'!$A$1:$AW$73</definedName>
  </definedNames>
  <calcPr calcId="162913"/>
  <customWorkbookViews>
    <customWorkbookView name="A A. A - Личное представление" guid="{59CBCE45-63B8-4093-ABDE-FB115939F608}" mergeInterval="0" personalView="1" maximized="1" xWindow="-8" yWindow="-8" windowWidth="1936" windowHeight="1056" tabRatio="839" activeSheetId="2"/>
    <customWorkbookView name="O N. A - Личное представление" guid="{9A97DA5E-BAF8-4D13-8321-EBA7A23DFC4B}" mergeInterval="0" personalView="1" xWindow="10" windowWidth="1879" windowHeight="1040" tabRatio="842" activeSheetId="2"/>
    <customWorkbookView name="T P. C - Личное представление" guid="{7C3DC90E-D87A-455D-B37F-0260BA8D5204}" mergeInterval="0" personalView="1" xWindow="-76" windowWidth="993" windowHeight="1040" tabRatio="839" activeSheetId="4"/>
    <customWorkbookView name="A A. K - Личное представление" guid="{FEA6C036-D130-49B0-9600-460391A97E65}" mergeInterval="0" personalView="1" maximized="1" xWindow="-9" yWindow="-9" windowWidth="1938" windowHeight="1048" tabRatio="839" activeSheetId="2"/>
    <customWorkbookView name="M A. K - Личное представление" guid="{1F58339E-C402-4318-8C5E-B016A3FD7860}" mergeInterval="0" personalView="1" maximized="1" xWindow="-8" yWindow="-8" windowWidth="1936" windowHeight="1056" tabRatio="839" activeSheetId="1"/>
    <customWorkbookView name="M A. M - Личное представление" guid="{30C5B842-B807-46D2-8930-B88BE9107BF9}" mergeInterval="0" personalView="1" maximized="1" xWindow="-8" yWindow="-8" windowWidth="1936" windowHeight="1056" tabRatio="839" activeSheetId="1"/>
  </customWorkbookViews>
</workbook>
</file>

<file path=xl/calcChain.xml><?xml version="1.0" encoding="utf-8"?>
<calcChain xmlns="http://schemas.openxmlformats.org/spreadsheetml/2006/main">
  <c r="AW10" i="5" l="1"/>
  <c r="AW11" i="5"/>
  <c r="AW73" i="5" s="1"/>
  <c r="AW12" i="5"/>
  <c r="AW13" i="5"/>
  <c r="AW14" i="5"/>
  <c r="AW15" i="5"/>
  <c r="AW16" i="5"/>
  <c r="AW17" i="5"/>
  <c r="AW18" i="5"/>
  <c r="AW19" i="5"/>
  <c r="AW20" i="5"/>
  <c r="AW21" i="5"/>
  <c r="AW22" i="5"/>
  <c r="AW23" i="5"/>
  <c r="AW24" i="5"/>
  <c r="AW25" i="5"/>
  <c r="AW26" i="5"/>
  <c r="AW27" i="5"/>
  <c r="AW28" i="5"/>
  <c r="AW29" i="5"/>
  <c r="AW30" i="5"/>
  <c r="AW31" i="5"/>
  <c r="AW32" i="5"/>
  <c r="AW33" i="5"/>
  <c r="AW34" i="5"/>
  <c r="AW35" i="5"/>
  <c r="AW36" i="5"/>
  <c r="AW37" i="5"/>
  <c r="AW38" i="5"/>
  <c r="AW39" i="5"/>
  <c r="AW40" i="5"/>
  <c r="AW41" i="5"/>
  <c r="AW42" i="5"/>
  <c r="AW43" i="5"/>
  <c r="AW44" i="5"/>
  <c r="AW45" i="5"/>
  <c r="AW46" i="5"/>
  <c r="AW47" i="5"/>
  <c r="AW48" i="5"/>
  <c r="AW49" i="5"/>
  <c r="AW50" i="5"/>
  <c r="AW51" i="5"/>
  <c r="AW52" i="5"/>
  <c r="AW53" i="5"/>
  <c r="AW54" i="5"/>
  <c r="AW55" i="5"/>
  <c r="AW56" i="5"/>
  <c r="AW57" i="5"/>
  <c r="AW58" i="5"/>
  <c r="AW59" i="5"/>
  <c r="AW60" i="5"/>
  <c r="AW61" i="5"/>
  <c r="AW62" i="5"/>
  <c r="AW63" i="5"/>
  <c r="AW64" i="5"/>
  <c r="AW65" i="5"/>
  <c r="AW66" i="5"/>
  <c r="AW67" i="5"/>
  <c r="AW68" i="5"/>
  <c r="AW69" i="5"/>
  <c r="AW70" i="5"/>
  <c r="AW71" i="5"/>
  <c r="AW72" i="5"/>
  <c r="AW9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U73" i="5"/>
  <c r="AV73" i="5"/>
  <c r="C73" i="5"/>
  <c r="N60" i="5"/>
  <c r="M60" i="5"/>
  <c r="M43" i="5"/>
  <c r="N43" i="5"/>
  <c r="FQ54" i="5" l="1"/>
</calcChain>
</file>

<file path=xl/sharedStrings.xml><?xml version="1.0" encoding="utf-8"?>
<sst xmlns="http://schemas.openxmlformats.org/spreadsheetml/2006/main" count="147" uniqueCount="104">
  <si>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</si>
  <si>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</si>
  <si>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</si>
  <si>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</si>
  <si>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</si>
  <si>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</si>
  <si>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</si>
  <si>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</si>
  <si>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</si>
  <si>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</si>
  <si>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</si>
  <si>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</si>
  <si>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</si>
  <si>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</si>
  <si>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</si>
  <si>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</si>
  <si>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</si>
  <si>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</si>
  <si>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</si>
  <si>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</si>
  <si>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</si>
  <si>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</si>
  <si>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</si>
  <si>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</si>
  <si>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</si>
  <si>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ГБУЗ «Стоматологическая поликлиника» г. Терек</t>
  </si>
  <si>
    <t>ГБУЗ «Стоматологическая поликлиника» г. Нарткала</t>
  </si>
  <si>
    <t>ООО "Санаторий "Долинск"</t>
  </si>
  <si>
    <t>Ф А П</t>
  </si>
  <si>
    <t xml:space="preserve">ООО "СК НПЦ" 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</si>
  <si>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</si>
  <si>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</si>
  <si>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</si>
  <si>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ГБУЗ "Стоматологическая поликлиника" г.Баксан</t>
  </si>
  <si>
    <t>ГБУЗ "Районная больница", с.п. Заюково</t>
  </si>
  <si>
    <t>ГБУЗ "Майская стоматологическая поликлиника"</t>
  </si>
  <si>
    <t>ГБУЗ "Участковая больница", с.п. Верхняя Балкария</t>
  </si>
  <si>
    <t>ГБУЗ "Стоматологическая поликлиника № 1"</t>
  </si>
  <si>
    <t>Диализ (ДС)</t>
  </si>
  <si>
    <t>Диализ (АПП)</t>
  </si>
  <si>
    <t>Диагностические  исследования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</si>
  <si>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</si>
  <si>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</si>
  <si>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</si>
  <si>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</si>
  <si>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</si>
  <si>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>руб.</t>
  </si>
  <si>
    <t>объем</t>
  </si>
  <si>
    <t>ГАУЗ "Прохладненская стоматологическая поликлиника"</t>
  </si>
  <si>
    <t>ГАУЗ "Стоматологическая поликлиника № 2"</t>
  </si>
  <si>
    <t xml:space="preserve">руб. </t>
  </si>
  <si>
    <t>ООО "Пэт -Технолоджи диагностика"</t>
  </si>
  <si>
    <t>ООО "М-Лайн"</t>
  </si>
  <si>
    <t>ООО "Пэтскан"</t>
  </si>
  <si>
    <t>вызов</t>
  </si>
  <si>
    <t>Скорая медицинская помощь</t>
  </si>
  <si>
    <t>Подушевое финансирование</t>
  </si>
  <si>
    <t>ГБУЗ "Баксанская ЦРБ"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</si>
  <si>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</si>
  <si>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</si>
  <si>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</si>
  <si>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</si>
  <si>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</si>
  <si>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</si>
  <si>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</si>
  <si>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"ЦРБ" Эльбрусского района</t>
  </si>
  <si>
    <t>ГБУЗ «Участковая больница»,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</si>
  <si>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</si>
  <si>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</si>
  <si>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</si>
  <si>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</si>
  <si>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</si>
  <si>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</si>
  <si>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</si>
  <si>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</si>
  <si>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</si>
  <si>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</si>
  <si>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</si>
  <si>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</si>
  <si>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</si>
  <si>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</si>
  <si>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</si>
  <si>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</si>
  <si>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</si>
  <si>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</si>
  <si>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</si>
  <si>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</si>
  <si>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</si>
  <si>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</si>
  <si>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</si>
  <si>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</si>
  <si>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</si>
  <si>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ООО "Научно-методический центр клинической лабораторной диагностики СИТИЛАБ"</t>
  </si>
  <si>
    <t>Нефросовет</t>
  </si>
  <si>
    <t>ГБУЗ "БСМЭ" Минздрава КБР</t>
  </si>
  <si>
    <t>в том числе</t>
  </si>
  <si>
    <t>Объемы предоставления медицинской помощи на 2021 год</t>
  </si>
  <si>
    <t xml:space="preserve">Онкология (ДС) </t>
  </si>
  <si>
    <t>ВМП (КС)</t>
  </si>
  <si>
    <t xml:space="preserve">Онкология (КС) </t>
  </si>
  <si>
    <t xml:space="preserve">Скорая медицинская помощь </t>
  </si>
  <si>
    <t>Скорая медицинская помощь                              (с тромболизисом)</t>
  </si>
  <si>
    <t xml:space="preserve">Приложение 25 </t>
  </si>
  <si>
    <t xml:space="preserve">к Тарифному соглашению на 2021 год от 18.01.2021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</si>
</sst>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3" fillId="0" borderId="0"/>
    <xf numFmtId="165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164" fontId="1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6" fillId="0" borderId="1" xfId="7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0" xfId="1" applyFont="1" applyFill="1"/>
    <xf numFmtId="0" fontId="6" fillId="0" borderId="3" xfId="0" applyFont="1" applyFill="1" applyBorder="1" applyAlignment="1">
      <alignment horizontal="left" vertical="center" wrapText="1"/>
    </xf>
    <xf numFmtId="0" fontId="6" fillId="0" borderId="1" xfId="7" applyFont="1" applyFill="1" applyBorder="1" applyAlignment="1">
      <alignment vertical="center"/>
    </xf>
    <xf numFmtId="3" fontId="6" fillId="0" borderId="1" xfId="3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3" fontId="6" fillId="0" borderId="0" xfId="1" applyNumberFormat="1" applyFont="1" applyFill="1" applyAlignment="1">
      <alignment horizontal="right"/>
    </xf>
    <xf numFmtId="0" fontId="6" fillId="0" borderId="0" xfId="1" applyFont="1" applyFill="1" applyAlignment="1">
      <alignment wrapText="1"/>
    </xf>
    <xf numFmtId="0" fontId="2" fillId="0" borderId="0" xfId="1" applyFont="1" applyFill="1" applyAlignment="1">
      <alignment horizontal="center"/>
    </xf>
    <xf numFmtId="3" fontId="6" fillId="0" borderId="0" xfId="1" applyNumberFormat="1" applyFont="1" applyFill="1"/>
    <xf numFmtId="0" fontId="6" fillId="0" borderId="0" xfId="1" applyFont="1" applyFill="1" applyAlignment="1">
      <alignment horizontal="center"/>
    </xf>
    <xf numFmtId="0" fontId="6" fillId="0" borderId="5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Alignment="1">
      <alignment horizontal="right"/>
    </xf>
    <xf numFmtId="0" fontId="6" fillId="0" borderId="0" xfId="1" applyFont="1" applyFill="1" applyAlignment="1"/>
    <xf numFmtId="0" fontId="11" fillId="0" borderId="0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</cellXfs>
  <cellStyles count="12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Обычный 4 2" xfId="11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FQ758"/>
  <sheetViews>
    <sheetView tabSelected="1" view="pageBreakPreview" zoomScale="60" zoomScaleNormal="100" workbookViewId="0">
      <pane xSplit="2" ySplit="8" topLeftCell="Y33" activePane="bottomRight" state="frozen"/>
      <selection activeCell="BW89" sqref="BW89"/>
      <selection pane="topRight" activeCell="BW89" sqref="BW89"/>
      <selection pane="bottomLeft" activeCell="BW89" sqref="BW89"/>
      <selection pane="bottomRight" activeCell="AR2" sqref="AR2:AW2"/>
    </sheetView>
  </sheetViews>
  <sheetFormatPr defaultColWidth="9.140625" defaultRowHeight="15.75" x14ac:dyDescent="0.25"/>
  <cols>
    <col min="1" max="1" width="5.85546875" style="4" customWidth="1"/>
    <col min="2" max="2" width="51.85546875" style="11" bestFit="1" customWidth="1"/>
    <col min="3" max="3" width="7.140625" style="14" bestFit="1" customWidth="1"/>
    <col min="4" max="4" width="13.85546875" style="14" bestFit="1" customWidth="1"/>
    <col min="5" max="5" width="6.140625" style="14" bestFit="1" customWidth="1"/>
    <col min="6" max="6" width="12.140625" style="14" bestFit="1" customWidth="1"/>
    <col min="7" max="7" width="6.140625" style="14" customWidth="1"/>
    <col min="8" max="8" width="12.140625" style="14" bestFit="1" customWidth="1"/>
    <col min="9" max="9" width="6.140625" style="14" customWidth="1"/>
    <col min="10" max="10" width="12.140625" style="14" bestFit="1" customWidth="1"/>
    <col min="11" max="11" width="7.140625" style="14" bestFit="1" customWidth="1"/>
    <col min="12" max="12" width="12.140625" style="14" bestFit="1" customWidth="1"/>
    <col min="13" max="13" width="6.140625" style="14" customWidth="1"/>
    <col min="14" max="14" width="12.140625" style="14" bestFit="1" customWidth="1"/>
    <col min="15" max="15" width="6.140625" style="14" customWidth="1"/>
    <col min="16" max="16" width="11" style="14" bestFit="1" customWidth="1"/>
    <col min="17" max="17" width="7.140625" style="14" bestFit="1" customWidth="1"/>
    <col min="18" max="18" width="11" style="14" bestFit="1" customWidth="1"/>
    <col min="19" max="19" width="7.140625" style="14" bestFit="1" customWidth="1"/>
    <col min="20" max="20" width="12.140625" style="14" bestFit="1" customWidth="1"/>
    <col min="21" max="21" width="8.28515625" style="14" bestFit="1" customWidth="1"/>
    <col min="22" max="22" width="12.140625" style="14" bestFit="1" customWidth="1"/>
    <col min="23" max="23" width="9.85546875" style="14" bestFit="1" customWidth="1"/>
    <col min="24" max="24" width="12.140625" style="14" bestFit="1" customWidth="1"/>
    <col min="25" max="25" width="8.28515625" style="14" bestFit="1" customWidth="1"/>
    <col min="26" max="26" width="12.140625" style="14" bestFit="1" customWidth="1"/>
    <col min="27" max="27" width="9.85546875" style="14" bestFit="1" customWidth="1"/>
    <col min="28" max="28" width="11" style="14" bestFit="1" customWidth="1"/>
    <col min="29" max="29" width="9.85546875" style="14" bestFit="1" customWidth="1"/>
    <col min="30" max="30" width="11" style="14" bestFit="1" customWidth="1"/>
    <col min="31" max="31" width="13.7109375" style="14" customWidth="1"/>
    <col min="32" max="32" width="6.140625" style="14" bestFit="1" customWidth="1"/>
    <col min="33" max="33" width="9.85546875" style="14" bestFit="1" customWidth="1"/>
    <col min="34" max="34" width="8.28515625" style="14" bestFit="1" customWidth="1"/>
    <col min="35" max="35" width="12.140625" style="14" bestFit="1" customWidth="1"/>
    <col min="36" max="36" width="7.140625" style="14" bestFit="1" customWidth="1"/>
    <col min="37" max="37" width="11" style="14" bestFit="1" customWidth="1"/>
    <col min="38" max="38" width="6.140625" style="14" bestFit="1" customWidth="1"/>
    <col min="39" max="39" width="9.85546875" style="14" bestFit="1" customWidth="1"/>
    <col min="40" max="40" width="8.28515625" style="14" bestFit="1" customWidth="1"/>
    <col min="41" max="41" width="12.140625" style="14" bestFit="1" customWidth="1"/>
    <col min="42" max="42" width="7.140625" style="14" bestFit="1" customWidth="1"/>
    <col min="43" max="43" width="9.85546875" style="14" bestFit="1" customWidth="1"/>
    <col min="44" max="44" width="8.28515625" style="4" bestFit="1" customWidth="1"/>
    <col min="45" max="45" width="12.140625" style="4" bestFit="1" customWidth="1"/>
    <col min="46" max="46" width="5.7109375" style="4" bestFit="1" customWidth="1"/>
    <col min="47" max="47" width="12" style="4" customWidth="1"/>
    <col min="48" max="48" width="11" style="4" bestFit="1" customWidth="1"/>
    <col min="49" max="49" width="13.85546875" style="4" bestFit="1" customWidth="1"/>
    <col min="50" max="172" width="9.140625" style="4"/>
    <col min="173" max="173" width="9.42578125" style="4" bestFit="1" customWidth="1"/>
    <col min="174" max="16384" width="9.140625" style="4"/>
  </cols>
  <sheetData>
    <row r="1" spans="1:51" x14ac:dyDescent="0.25">
      <c r="AS1" s="23"/>
      <c r="AT1" s="23"/>
      <c r="AU1" s="37" t="s">
        <v>102</v>
      </c>
      <c r="AV1" s="37"/>
      <c r="AW1" s="37"/>
      <c r="AX1" s="24"/>
      <c r="AY1" s="24"/>
    </row>
    <row r="2" spans="1:51" x14ac:dyDescent="0.25">
      <c r="AR2" s="37" t="s">
        <v>103</v>
      </c>
      <c r="AS2" s="37"/>
      <c r="AT2" s="37"/>
      <c r="AU2" s="37"/>
      <c r="AV2" s="37"/>
      <c r="AW2" s="37"/>
      <c r="AX2" s="24"/>
      <c r="AY2" s="24"/>
    </row>
    <row r="4" spans="1:51" ht="18.75" x14ac:dyDescent="0.25">
      <c r="A4" s="25" t="s">
        <v>96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51" x14ac:dyDescent="0.25">
      <c r="A5" s="22"/>
      <c r="C5" s="15"/>
      <c r="D5" s="16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6"/>
      <c r="AW5" s="13"/>
    </row>
    <row r="6" spans="1:51" s="14" customFormat="1" ht="15.6" customHeight="1" x14ac:dyDescent="0.25">
      <c r="A6" s="31" t="s">
        <v>13</v>
      </c>
      <c r="B6" s="32" t="s">
        <v>0</v>
      </c>
      <c r="C6" s="29" t="s">
        <v>15</v>
      </c>
      <c r="D6" s="30"/>
      <c r="E6" s="30"/>
      <c r="F6" s="30"/>
      <c r="G6" s="30"/>
      <c r="H6" s="30"/>
      <c r="I6" s="30"/>
      <c r="J6" s="35"/>
      <c r="K6" s="29" t="s">
        <v>17</v>
      </c>
      <c r="L6" s="30"/>
      <c r="M6" s="30"/>
      <c r="N6" s="30"/>
      <c r="O6" s="30"/>
      <c r="P6" s="30"/>
      <c r="Q6" s="30"/>
      <c r="R6" s="35"/>
      <c r="S6" s="29" t="s">
        <v>22</v>
      </c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6" t="s">
        <v>56</v>
      </c>
      <c r="AF6" s="29" t="s">
        <v>95</v>
      </c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29" t="s">
        <v>55</v>
      </c>
      <c r="AS6" s="30"/>
      <c r="AT6" s="30"/>
      <c r="AU6" s="35"/>
      <c r="AV6" s="39" t="s">
        <v>28</v>
      </c>
      <c r="AW6" s="38" t="s">
        <v>18</v>
      </c>
    </row>
    <row r="7" spans="1:51" s="12" customFormat="1" ht="40.9" customHeight="1" x14ac:dyDescent="0.2">
      <c r="A7" s="31"/>
      <c r="B7" s="33"/>
      <c r="C7" s="28" t="s">
        <v>4</v>
      </c>
      <c r="D7" s="26"/>
      <c r="E7" s="28" t="s">
        <v>99</v>
      </c>
      <c r="F7" s="26"/>
      <c r="G7" s="28" t="s">
        <v>6</v>
      </c>
      <c r="H7" s="26"/>
      <c r="I7" s="28" t="s">
        <v>98</v>
      </c>
      <c r="J7" s="26"/>
      <c r="K7" s="28" t="s">
        <v>5</v>
      </c>
      <c r="L7" s="26"/>
      <c r="M7" s="28" t="s">
        <v>97</v>
      </c>
      <c r="N7" s="26"/>
      <c r="O7" s="28" t="s">
        <v>16</v>
      </c>
      <c r="P7" s="26"/>
      <c r="Q7" s="28" t="s">
        <v>38</v>
      </c>
      <c r="R7" s="26"/>
      <c r="S7" s="28" t="s">
        <v>39</v>
      </c>
      <c r="T7" s="26"/>
      <c r="U7" s="28" t="s">
        <v>40</v>
      </c>
      <c r="V7" s="26"/>
      <c r="W7" s="28" t="s">
        <v>9</v>
      </c>
      <c r="X7" s="26"/>
      <c r="Y7" s="28" t="s">
        <v>7</v>
      </c>
      <c r="Z7" s="27"/>
      <c r="AA7" s="28" t="s">
        <v>12</v>
      </c>
      <c r="AB7" s="27"/>
      <c r="AC7" s="28" t="s">
        <v>8</v>
      </c>
      <c r="AD7" s="26"/>
      <c r="AE7" s="36"/>
      <c r="AF7" s="26" t="s">
        <v>10</v>
      </c>
      <c r="AG7" s="27"/>
      <c r="AH7" s="28" t="s">
        <v>44</v>
      </c>
      <c r="AI7" s="26"/>
      <c r="AJ7" s="28" t="s">
        <v>43</v>
      </c>
      <c r="AK7" s="26"/>
      <c r="AL7" s="28" t="s">
        <v>11</v>
      </c>
      <c r="AM7" s="26"/>
      <c r="AN7" s="28" t="s">
        <v>41</v>
      </c>
      <c r="AO7" s="26"/>
      <c r="AP7" s="28" t="s">
        <v>42</v>
      </c>
      <c r="AQ7" s="26"/>
      <c r="AR7" s="36" t="s">
        <v>100</v>
      </c>
      <c r="AS7" s="36"/>
      <c r="AT7" s="41" t="s">
        <v>101</v>
      </c>
      <c r="AU7" s="41"/>
      <c r="AV7" s="40"/>
      <c r="AW7" s="38"/>
    </row>
    <row r="8" spans="1:51" s="12" customFormat="1" ht="12.75" x14ac:dyDescent="0.2">
      <c r="A8" s="31"/>
      <c r="B8" s="34"/>
      <c r="C8" s="20" t="s">
        <v>47</v>
      </c>
      <c r="D8" s="20" t="s">
        <v>50</v>
      </c>
      <c r="E8" s="20" t="s">
        <v>47</v>
      </c>
      <c r="F8" s="20" t="s">
        <v>50</v>
      </c>
      <c r="G8" s="20" t="s">
        <v>47</v>
      </c>
      <c r="H8" s="20" t="s">
        <v>50</v>
      </c>
      <c r="I8" s="20" t="s">
        <v>47</v>
      </c>
      <c r="J8" s="20" t="s">
        <v>50</v>
      </c>
      <c r="K8" s="20" t="s">
        <v>47</v>
      </c>
      <c r="L8" s="20" t="s">
        <v>50</v>
      </c>
      <c r="M8" s="20" t="s">
        <v>47</v>
      </c>
      <c r="N8" s="20" t="s">
        <v>50</v>
      </c>
      <c r="O8" s="20" t="s">
        <v>47</v>
      </c>
      <c r="P8" s="20" t="s">
        <v>50</v>
      </c>
      <c r="Q8" s="20" t="s">
        <v>47</v>
      </c>
      <c r="R8" s="20" t="s">
        <v>50</v>
      </c>
      <c r="S8" s="20" t="s">
        <v>47</v>
      </c>
      <c r="T8" s="20" t="s">
        <v>50</v>
      </c>
      <c r="U8" s="20" t="s">
        <v>47</v>
      </c>
      <c r="V8" s="20" t="s">
        <v>50</v>
      </c>
      <c r="W8" s="20" t="s">
        <v>47</v>
      </c>
      <c r="X8" s="20" t="s">
        <v>50</v>
      </c>
      <c r="Y8" s="20" t="s">
        <v>47</v>
      </c>
      <c r="Z8" s="20" t="s">
        <v>50</v>
      </c>
      <c r="AA8" s="20" t="s">
        <v>47</v>
      </c>
      <c r="AB8" s="20" t="s">
        <v>50</v>
      </c>
      <c r="AC8" s="20" t="s">
        <v>47</v>
      </c>
      <c r="AD8" s="20" t="s">
        <v>50</v>
      </c>
      <c r="AE8" s="20" t="s">
        <v>50</v>
      </c>
      <c r="AF8" s="20" t="s">
        <v>47</v>
      </c>
      <c r="AG8" s="20" t="s">
        <v>50</v>
      </c>
      <c r="AH8" s="20" t="s">
        <v>47</v>
      </c>
      <c r="AI8" s="20" t="s">
        <v>50</v>
      </c>
      <c r="AJ8" s="20" t="s">
        <v>47</v>
      </c>
      <c r="AK8" s="20" t="s">
        <v>50</v>
      </c>
      <c r="AL8" s="20" t="s">
        <v>47</v>
      </c>
      <c r="AM8" s="20" t="s">
        <v>50</v>
      </c>
      <c r="AN8" s="20" t="s">
        <v>47</v>
      </c>
      <c r="AO8" s="20" t="s">
        <v>50</v>
      </c>
      <c r="AP8" s="20" t="s">
        <v>47</v>
      </c>
      <c r="AQ8" s="20" t="s">
        <v>50</v>
      </c>
      <c r="AR8" s="20" t="s">
        <v>54</v>
      </c>
      <c r="AS8" s="20" t="s">
        <v>50</v>
      </c>
      <c r="AT8" s="20" t="s">
        <v>54</v>
      </c>
      <c r="AU8" s="20" t="s">
        <v>50</v>
      </c>
      <c r="AV8" s="20" t="s">
        <v>50</v>
      </c>
      <c r="AW8" s="21" t="s">
        <v>46</v>
      </c>
    </row>
    <row r="9" spans="1:51" x14ac:dyDescent="0.25">
      <c r="A9" s="8">
        <v>1</v>
      </c>
      <c r="B9" s="2" t="s">
        <v>57</v>
      </c>
      <c r="C9" s="7">
        <v>3284</v>
      </c>
      <c r="D9" s="7">
        <v>48918045</v>
      </c>
      <c r="E9" s="7"/>
      <c r="F9" s="7"/>
      <c r="G9" s="7">
        <v>0</v>
      </c>
      <c r="H9" s="7">
        <v>0</v>
      </c>
      <c r="I9" s="7"/>
      <c r="J9" s="7"/>
      <c r="K9" s="7">
        <v>2318</v>
      </c>
      <c r="L9" s="7">
        <v>19341695</v>
      </c>
      <c r="M9" s="7">
        <v>100</v>
      </c>
      <c r="N9" s="7">
        <v>3000000</v>
      </c>
      <c r="O9" s="7"/>
      <c r="P9" s="7"/>
      <c r="Q9" s="7"/>
      <c r="R9" s="7"/>
      <c r="S9" s="7"/>
      <c r="T9" s="7"/>
      <c r="U9" s="7">
        <v>9650</v>
      </c>
      <c r="V9" s="7">
        <v>8128805</v>
      </c>
      <c r="W9" s="7"/>
      <c r="X9" s="7"/>
      <c r="Y9" s="7">
        <v>32498</v>
      </c>
      <c r="Z9" s="7">
        <v>21822480</v>
      </c>
      <c r="AA9" s="7">
        <v>116101</v>
      </c>
      <c r="AB9" s="7">
        <v>517700.00000000006</v>
      </c>
      <c r="AC9" s="7">
        <v>82518</v>
      </c>
      <c r="AD9" s="7">
        <v>905940</v>
      </c>
      <c r="AE9" s="7">
        <v>234002885</v>
      </c>
      <c r="AF9" s="7">
        <v>77</v>
      </c>
      <c r="AG9" s="7">
        <v>320012</v>
      </c>
      <c r="AH9" s="7">
        <v>13795</v>
      </c>
      <c r="AI9" s="7">
        <v>30116707</v>
      </c>
      <c r="AJ9" s="7">
        <v>3349</v>
      </c>
      <c r="AK9" s="7">
        <v>4511773</v>
      </c>
      <c r="AL9" s="7"/>
      <c r="AM9" s="7"/>
      <c r="AN9" s="7">
        <v>21719</v>
      </c>
      <c r="AO9" s="7">
        <v>42438809</v>
      </c>
      <c r="AP9" s="7">
        <v>4000</v>
      </c>
      <c r="AQ9" s="7">
        <v>2228000</v>
      </c>
      <c r="AR9" s="7">
        <v>20131</v>
      </c>
      <c r="AS9" s="7">
        <v>54075981</v>
      </c>
      <c r="AT9" s="7">
        <v>12</v>
      </c>
      <c r="AU9" s="7">
        <v>750795</v>
      </c>
      <c r="AV9" s="7">
        <v>1328996</v>
      </c>
      <c r="AW9" s="7">
        <f>D9+F9+H9+J9+L9+N9+P9+R9+T9+V9+X9+Z9+AB9+AD9+AE9+AS9+AU9+AV9</f>
        <v>392793322</v>
      </c>
    </row>
    <row r="10" spans="1:51" x14ac:dyDescent="0.25">
      <c r="A10" s="9">
        <v>2</v>
      </c>
      <c r="B10" s="2" t="s">
        <v>33</v>
      </c>
      <c r="C10" s="7"/>
      <c r="D10" s="7">
        <v>0</v>
      </c>
      <c r="E10" s="7"/>
      <c r="F10" s="7"/>
      <c r="G10" s="7">
        <v>0</v>
      </c>
      <c r="H10" s="7">
        <v>0</v>
      </c>
      <c r="I10" s="7"/>
      <c r="J10" s="7"/>
      <c r="K10" s="7">
        <v>0</v>
      </c>
      <c r="L10" s="7">
        <v>0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>
        <v>334872.22857142857</v>
      </c>
      <c r="X10" s="7">
        <v>46882112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>
        <f t="shared" ref="AW10:AW72" si="0">D10+F10+H10+J10+L10+N10+P10+R10+T10+V10+X10+Z10+AB10+AD10+AE10+AS10+AU10+AV10</f>
        <v>46882112</v>
      </c>
    </row>
    <row r="11" spans="1:51" x14ac:dyDescent="0.25">
      <c r="A11" s="9">
        <v>3</v>
      </c>
      <c r="B11" s="2" t="s">
        <v>34</v>
      </c>
      <c r="C11" s="7">
        <v>599</v>
      </c>
      <c r="D11" s="7">
        <v>7928499</v>
      </c>
      <c r="E11" s="7"/>
      <c r="F11" s="7"/>
      <c r="G11" s="7">
        <v>0</v>
      </c>
      <c r="H11" s="7">
        <v>0</v>
      </c>
      <c r="I11" s="7"/>
      <c r="J11" s="7"/>
      <c r="K11" s="7">
        <v>1392</v>
      </c>
      <c r="L11" s="7">
        <v>12870355</v>
      </c>
      <c r="M11" s="7"/>
      <c r="N11" s="7"/>
      <c r="O11" s="7"/>
      <c r="P11" s="7"/>
      <c r="Q11" s="7"/>
      <c r="R11" s="7"/>
      <c r="S11" s="7"/>
      <c r="T11" s="7"/>
      <c r="U11" s="7">
        <v>500</v>
      </c>
      <c r="V11" s="7">
        <v>346875</v>
      </c>
      <c r="W11" s="7">
        <v>70714.28571428571</v>
      </c>
      <c r="X11" s="7">
        <v>9900000</v>
      </c>
      <c r="Y11" s="7">
        <v>20564</v>
      </c>
      <c r="Z11" s="7">
        <v>13808726</v>
      </c>
      <c r="AA11" s="7">
        <v>43926</v>
      </c>
      <c r="AB11" s="7"/>
      <c r="AC11" s="7">
        <v>48196</v>
      </c>
      <c r="AD11" s="7"/>
      <c r="AE11" s="7">
        <v>81703161</v>
      </c>
      <c r="AF11" s="7">
        <v>250</v>
      </c>
      <c r="AG11" s="7">
        <v>1039000</v>
      </c>
      <c r="AH11" s="7">
        <v>4832</v>
      </c>
      <c r="AI11" s="7">
        <v>10460535</v>
      </c>
      <c r="AJ11" s="7">
        <v>1145</v>
      </c>
      <c r="AK11" s="7">
        <v>1542544</v>
      </c>
      <c r="AL11" s="7">
        <v>790</v>
      </c>
      <c r="AM11" s="7">
        <v>1240309</v>
      </c>
      <c r="AN11" s="7">
        <v>7056</v>
      </c>
      <c r="AO11" s="7">
        <v>13251110</v>
      </c>
      <c r="AP11" s="7">
        <v>1020</v>
      </c>
      <c r="AQ11" s="7">
        <v>568140</v>
      </c>
      <c r="AR11" s="7">
        <v>6955</v>
      </c>
      <c r="AS11" s="7">
        <v>18681753</v>
      </c>
      <c r="AT11" s="7">
        <v>3</v>
      </c>
      <c r="AU11" s="7">
        <v>187699</v>
      </c>
      <c r="AV11" s="7"/>
      <c r="AW11" s="7">
        <f t="shared" si="0"/>
        <v>145427068</v>
      </c>
    </row>
    <row r="12" spans="1:51" x14ac:dyDescent="0.25">
      <c r="A12" s="9">
        <v>4</v>
      </c>
      <c r="B12" s="2" t="s">
        <v>58</v>
      </c>
      <c r="C12" s="7">
        <v>588</v>
      </c>
      <c r="D12" s="7">
        <v>7641059</v>
      </c>
      <c r="E12" s="7"/>
      <c r="F12" s="7"/>
      <c r="G12" s="7">
        <v>0</v>
      </c>
      <c r="H12" s="7">
        <v>0</v>
      </c>
      <c r="I12" s="7"/>
      <c r="J12" s="7"/>
      <c r="K12" s="7">
        <v>1698</v>
      </c>
      <c r="L12" s="7">
        <v>15442337</v>
      </c>
      <c r="M12" s="7"/>
      <c r="N12" s="7"/>
      <c r="O12" s="7"/>
      <c r="P12" s="7"/>
      <c r="Q12" s="7"/>
      <c r="R12" s="7"/>
      <c r="S12" s="7"/>
      <c r="T12" s="7"/>
      <c r="U12" s="7">
        <v>1850</v>
      </c>
      <c r="V12" s="7">
        <v>1248675</v>
      </c>
      <c r="W12" s="7">
        <v>113571.42857142857</v>
      </c>
      <c r="X12" s="7">
        <v>15900000</v>
      </c>
      <c r="Y12" s="7">
        <v>16975</v>
      </c>
      <c r="Z12" s="7">
        <v>11398713</v>
      </c>
      <c r="AA12" s="7">
        <v>58754</v>
      </c>
      <c r="AB12" s="7"/>
      <c r="AC12" s="7">
        <v>45454</v>
      </c>
      <c r="AD12" s="7"/>
      <c r="AE12" s="7">
        <v>117116820</v>
      </c>
      <c r="AF12" s="7">
        <v>38</v>
      </c>
      <c r="AG12" s="7">
        <v>157928</v>
      </c>
      <c r="AH12" s="7">
        <v>7167</v>
      </c>
      <c r="AI12" s="7">
        <v>15179080</v>
      </c>
      <c r="AJ12" s="7">
        <v>1696</v>
      </c>
      <c r="AK12" s="7">
        <v>2284851</v>
      </c>
      <c r="AL12" s="7">
        <v>586</v>
      </c>
      <c r="AM12" s="7">
        <v>920019</v>
      </c>
      <c r="AN12" s="7">
        <v>10142</v>
      </c>
      <c r="AO12" s="7">
        <v>19997399</v>
      </c>
      <c r="AP12" s="7">
        <v>2049</v>
      </c>
      <c r="AQ12" s="7">
        <v>1141293</v>
      </c>
      <c r="AR12" s="7">
        <v>10215</v>
      </c>
      <c r="AS12" s="7">
        <v>27438457</v>
      </c>
      <c r="AT12" s="7">
        <v>6</v>
      </c>
      <c r="AU12" s="7">
        <v>375398</v>
      </c>
      <c r="AV12" s="7">
        <v>6466920</v>
      </c>
      <c r="AW12" s="7">
        <f t="shared" si="0"/>
        <v>203028379</v>
      </c>
    </row>
    <row r="13" spans="1:51" x14ac:dyDescent="0.25">
      <c r="A13" s="8">
        <v>5</v>
      </c>
      <c r="B13" s="2" t="s">
        <v>59</v>
      </c>
      <c r="C13" s="7">
        <v>1341</v>
      </c>
      <c r="D13" s="7">
        <v>18314263</v>
      </c>
      <c r="E13" s="7"/>
      <c r="F13" s="7"/>
      <c r="G13" s="7">
        <v>0</v>
      </c>
      <c r="H13" s="7">
        <v>0</v>
      </c>
      <c r="I13" s="7"/>
      <c r="J13" s="7"/>
      <c r="K13" s="7">
        <v>1382</v>
      </c>
      <c r="L13" s="7">
        <v>11531158</v>
      </c>
      <c r="M13" s="7"/>
      <c r="N13" s="7"/>
      <c r="O13" s="7"/>
      <c r="P13" s="7"/>
      <c r="Q13" s="7"/>
      <c r="R13" s="7"/>
      <c r="S13" s="7"/>
      <c r="T13" s="7"/>
      <c r="U13" s="7">
        <v>1000</v>
      </c>
      <c r="V13" s="7">
        <v>693750</v>
      </c>
      <c r="W13" s="7">
        <v>0</v>
      </c>
      <c r="X13" s="7">
        <v>0</v>
      </c>
      <c r="Y13" s="7">
        <v>12901</v>
      </c>
      <c r="Z13" s="7">
        <v>8663022</v>
      </c>
      <c r="AA13" s="7">
        <v>50791</v>
      </c>
      <c r="AB13" s="7"/>
      <c r="AC13" s="7">
        <v>26913</v>
      </c>
      <c r="AD13" s="7"/>
      <c r="AE13" s="7">
        <v>99427265</v>
      </c>
      <c r="AF13" s="7">
        <v>130</v>
      </c>
      <c r="AG13" s="7">
        <v>540280</v>
      </c>
      <c r="AH13" s="7">
        <v>6029</v>
      </c>
      <c r="AI13" s="7">
        <v>12761933</v>
      </c>
      <c r="AJ13" s="7">
        <v>1417</v>
      </c>
      <c r="AK13" s="7">
        <v>1908982</v>
      </c>
      <c r="AL13" s="7">
        <v>704</v>
      </c>
      <c r="AM13" s="7">
        <v>1104879</v>
      </c>
      <c r="AN13" s="7">
        <v>8104</v>
      </c>
      <c r="AO13" s="7">
        <v>16146867</v>
      </c>
      <c r="AP13" s="7">
        <v>120</v>
      </c>
      <c r="AQ13" s="7">
        <v>66840</v>
      </c>
      <c r="AR13" s="7">
        <v>9689</v>
      </c>
      <c r="AS13" s="7">
        <v>26027768</v>
      </c>
      <c r="AT13" s="7">
        <v>4</v>
      </c>
      <c r="AU13" s="7">
        <v>250265</v>
      </c>
      <c r="AV13" s="7"/>
      <c r="AW13" s="7">
        <f t="shared" si="0"/>
        <v>164907491</v>
      </c>
    </row>
    <row r="14" spans="1:51" x14ac:dyDescent="0.25">
      <c r="A14" s="9">
        <v>6</v>
      </c>
      <c r="B14" s="2" t="s">
        <v>35</v>
      </c>
      <c r="C14" s="7"/>
      <c r="D14" s="7">
        <v>0</v>
      </c>
      <c r="E14" s="7"/>
      <c r="F14" s="7"/>
      <c r="G14" s="7">
        <v>0</v>
      </c>
      <c r="H14" s="7">
        <v>0</v>
      </c>
      <c r="I14" s="7"/>
      <c r="J14" s="7"/>
      <c r="K14" s="7">
        <v>0</v>
      </c>
      <c r="L14" s="7">
        <v>0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>
        <v>138571.42857142858</v>
      </c>
      <c r="X14" s="7">
        <v>19400000</v>
      </c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>
        <f t="shared" si="0"/>
        <v>19400000</v>
      </c>
    </row>
    <row r="15" spans="1:51" ht="31.5" x14ac:dyDescent="0.25">
      <c r="A15" s="9">
        <v>7</v>
      </c>
      <c r="B15" s="2" t="s">
        <v>60</v>
      </c>
      <c r="C15" s="7">
        <v>4730</v>
      </c>
      <c r="D15" s="7">
        <v>64473288.5</v>
      </c>
      <c r="E15" s="7"/>
      <c r="F15" s="7"/>
      <c r="G15" s="7">
        <v>37</v>
      </c>
      <c r="H15" s="7">
        <v>1255359</v>
      </c>
      <c r="I15" s="7"/>
      <c r="J15" s="7"/>
      <c r="K15" s="7">
        <v>2815</v>
      </c>
      <c r="L15" s="7">
        <v>22770963</v>
      </c>
      <c r="M15" s="7"/>
      <c r="N15" s="7"/>
      <c r="O15" s="7"/>
      <c r="P15" s="7"/>
      <c r="Q15" s="7"/>
      <c r="R15" s="7"/>
      <c r="S15" s="7"/>
      <c r="T15" s="7"/>
      <c r="U15" s="7">
        <v>7600</v>
      </c>
      <c r="V15" s="7">
        <v>8687705</v>
      </c>
      <c r="W15" s="7">
        <v>0</v>
      </c>
      <c r="X15" s="7">
        <v>0</v>
      </c>
      <c r="Y15" s="7">
        <v>40061</v>
      </c>
      <c r="Z15" s="7">
        <v>26900962</v>
      </c>
      <c r="AA15" s="7">
        <v>117838</v>
      </c>
      <c r="AB15" s="7"/>
      <c r="AC15" s="7">
        <v>82224</v>
      </c>
      <c r="AD15" s="7"/>
      <c r="AE15" s="7">
        <v>255571566</v>
      </c>
      <c r="AF15" s="7">
        <v>325</v>
      </c>
      <c r="AG15" s="7">
        <v>1350700</v>
      </c>
      <c r="AH15" s="7">
        <v>16528</v>
      </c>
      <c r="AI15" s="7">
        <v>35341905</v>
      </c>
      <c r="AJ15" s="7">
        <v>3893</v>
      </c>
      <c r="AK15" s="7">
        <v>5244650</v>
      </c>
      <c r="AL15" s="7"/>
      <c r="AM15" s="7"/>
      <c r="AN15" s="7">
        <v>18710</v>
      </c>
      <c r="AO15" s="7">
        <v>40330259</v>
      </c>
      <c r="AP15" s="7">
        <v>1000</v>
      </c>
      <c r="AQ15" s="7">
        <v>557000</v>
      </c>
      <c r="AR15" s="7">
        <v>25935</v>
      </c>
      <c r="AS15" s="7">
        <v>69666889</v>
      </c>
      <c r="AT15" s="7">
        <v>10</v>
      </c>
      <c r="AU15" s="7">
        <v>625663</v>
      </c>
      <c r="AV15" s="7">
        <v>7755919</v>
      </c>
      <c r="AW15" s="7">
        <f t="shared" si="0"/>
        <v>457708314.5</v>
      </c>
    </row>
    <row r="16" spans="1:51" ht="31.5" x14ac:dyDescent="0.25">
      <c r="A16" s="9">
        <v>8</v>
      </c>
      <c r="B16" s="2" t="s">
        <v>48</v>
      </c>
      <c r="C16" s="7"/>
      <c r="D16" s="7">
        <v>0</v>
      </c>
      <c r="E16" s="7"/>
      <c r="F16" s="7"/>
      <c r="G16" s="7">
        <v>0</v>
      </c>
      <c r="H16" s="7">
        <v>0</v>
      </c>
      <c r="I16" s="7"/>
      <c r="J16" s="7"/>
      <c r="K16" s="7">
        <v>0</v>
      </c>
      <c r="L16" s="7">
        <v>0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>
        <v>283798.05714285717</v>
      </c>
      <c r="X16" s="7">
        <v>39731728</v>
      </c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>
        <f t="shared" si="0"/>
        <v>39731728</v>
      </c>
    </row>
    <row r="17" spans="1:49" x14ac:dyDescent="0.25">
      <c r="A17" s="8">
        <v>9</v>
      </c>
      <c r="B17" s="2" t="s">
        <v>61</v>
      </c>
      <c r="C17" s="7">
        <v>3494</v>
      </c>
      <c r="D17" s="7">
        <v>52151802.5</v>
      </c>
      <c r="E17" s="7"/>
      <c r="F17" s="7"/>
      <c r="G17" s="7">
        <v>0</v>
      </c>
      <c r="H17" s="7">
        <v>0</v>
      </c>
      <c r="I17" s="7"/>
      <c r="J17" s="7"/>
      <c r="K17" s="7">
        <v>2350</v>
      </c>
      <c r="L17" s="7">
        <v>20027102</v>
      </c>
      <c r="M17" s="7"/>
      <c r="N17" s="7"/>
      <c r="O17" s="7"/>
      <c r="P17" s="7"/>
      <c r="Q17" s="7"/>
      <c r="R17" s="7"/>
      <c r="S17" s="7"/>
      <c r="T17" s="7"/>
      <c r="U17" s="7">
        <v>500</v>
      </c>
      <c r="V17" s="7">
        <v>346875</v>
      </c>
      <c r="W17" s="7">
        <v>0</v>
      </c>
      <c r="X17" s="7">
        <v>0</v>
      </c>
      <c r="Y17" s="7">
        <v>19109</v>
      </c>
      <c r="Z17" s="7">
        <v>12831694</v>
      </c>
      <c r="AA17" s="7">
        <v>66235</v>
      </c>
      <c r="AB17" s="7"/>
      <c r="AC17" s="7">
        <v>60000</v>
      </c>
      <c r="AD17" s="7"/>
      <c r="AE17" s="7">
        <v>127131639</v>
      </c>
      <c r="AF17" s="7">
        <v>159</v>
      </c>
      <c r="AG17" s="7">
        <v>660804</v>
      </c>
      <c r="AH17" s="7">
        <v>8293</v>
      </c>
      <c r="AI17" s="7">
        <v>17868254</v>
      </c>
      <c r="AJ17" s="7">
        <v>1951</v>
      </c>
      <c r="AK17" s="7">
        <v>2628387</v>
      </c>
      <c r="AL17" s="7"/>
      <c r="AM17" s="7"/>
      <c r="AN17" s="7">
        <v>11115</v>
      </c>
      <c r="AO17" s="7">
        <v>21585989</v>
      </c>
      <c r="AP17" s="7">
        <v>600</v>
      </c>
      <c r="AQ17" s="7">
        <v>334200</v>
      </c>
      <c r="AR17" s="7">
        <v>11821</v>
      </c>
      <c r="AS17" s="7">
        <v>31753360</v>
      </c>
      <c r="AT17" s="7">
        <v>6</v>
      </c>
      <c r="AU17" s="7">
        <v>375398</v>
      </c>
      <c r="AV17" s="7">
        <v>4076327</v>
      </c>
      <c r="AW17" s="7">
        <f t="shared" si="0"/>
        <v>248694197.5</v>
      </c>
    </row>
    <row r="18" spans="1:49" x14ac:dyDescent="0.25">
      <c r="A18" s="9">
        <v>10</v>
      </c>
      <c r="B18" s="2" t="s">
        <v>25</v>
      </c>
      <c r="C18" s="7"/>
      <c r="D18" s="7">
        <v>0</v>
      </c>
      <c r="E18" s="7"/>
      <c r="F18" s="7"/>
      <c r="G18" s="7">
        <v>0</v>
      </c>
      <c r="H18" s="7">
        <v>0</v>
      </c>
      <c r="I18" s="7"/>
      <c r="J18" s="7"/>
      <c r="K18" s="7">
        <v>0</v>
      </c>
      <c r="L18" s="7">
        <v>0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>
        <v>146677.5642857143</v>
      </c>
      <c r="X18" s="7">
        <v>20534859</v>
      </c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>
        <f t="shared" si="0"/>
        <v>20534859</v>
      </c>
    </row>
    <row r="19" spans="1:49" x14ac:dyDescent="0.25">
      <c r="A19" s="9">
        <v>11</v>
      </c>
      <c r="B19" s="2" t="s">
        <v>62</v>
      </c>
      <c r="C19" s="7">
        <v>6617</v>
      </c>
      <c r="D19" s="7">
        <v>179956095.05000001</v>
      </c>
      <c r="E19" s="7"/>
      <c r="F19" s="7"/>
      <c r="G19" s="7">
        <v>583</v>
      </c>
      <c r="H19" s="7">
        <v>24663179</v>
      </c>
      <c r="I19" s="7">
        <v>28</v>
      </c>
      <c r="J19" s="7">
        <v>4130396</v>
      </c>
      <c r="K19" s="7">
        <v>2277</v>
      </c>
      <c r="L19" s="7">
        <v>19460140</v>
      </c>
      <c r="M19" s="7">
        <v>337</v>
      </c>
      <c r="N19" s="7">
        <v>10117073</v>
      </c>
      <c r="O19" s="7"/>
      <c r="P19" s="7"/>
      <c r="Q19" s="7"/>
      <c r="R19" s="7"/>
      <c r="S19" s="7"/>
      <c r="T19" s="7"/>
      <c r="U19" s="7">
        <v>11473</v>
      </c>
      <c r="V19" s="7">
        <v>16094402.899999999</v>
      </c>
      <c r="W19" s="7">
        <v>0</v>
      </c>
      <c r="X19" s="7">
        <v>0</v>
      </c>
      <c r="Y19" s="7">
        <v>41516</v>
      </c>
      <c r="Z19" s="7">
        <v>27877994</v>
      </c>
      <c r="AA19" s="7">
        <v>123321</v>
      </c>
      <c r="AB19" s="7">
        <v>1554000</v>
      </c>
      <c r="AC19" s="7">
        <v>101879</v>
      </c>
      <c r="AD19" s="7">
        <v>1941000</v>
      </c>
      <c r="AE19" s="7">
        <v>255861143</v>
      </c>
      <c r="AF19" s="7">
        <v>178</v>
      </c>
      <c r="AG19" s="7">
        <v>739768</v>
      </c>
      <c r="AH19" s="7">
        <v>15862</v>
      </c>
      <c r="AI19" s="7">
        <v>33781570</v>
      </c>
      <c r="AJ19" s="7">
        <v>3780</v>
      </c>
      <c r="AK19" s="7">
        <v>5092416</v>
      </c>
      <c r="AL19" s="7"/>
      <c r="AM19" s="7"/>
      <c r="AN19" s="7">
        <v>22059</v>
      </c>
      <c r="AO19" s="7">
        <v>43471577</v>
      </c>
      <c r="AP19" s="7">
        <v>1122</v>
      </c>
      <c r="AQ19" s="7">
        <v>624954</v>
      </c>
      <c r="AR19" s="7">
        <v>23171</v>
      </c>
      <c r="AS19" s="7">
        <v>62242116</v>
      </c>
      <c r="AT19" s="7">
        <v>11</v>
      </c>
      <c r="AU19" s="7">
        <v>688229</v>
      </c>
      <c r="AV19" s="7">
        <v>5708617</v>
      </c>
      <c r="AW19" s="7">
        <f t="shared" si="0"/>
        <v>610294384.95000005</v>
      </c>
    </row>
    <row r="20" spans="1:49" ht="31.5" x14ac:dyDescent="0.25">
      <c r="A20" s="9">
        <v>12</v>
      </c>
      <c r="B20" s="2" t="s">
        <v>26</v>
      </c>
      <c r="C20" s="7"/>
      <c r="D20" s="7"/>
      <c r="E20" s="7"/>
      <c r="F20" s="7"/>
      <c r="G20" s="7">
        <v>0</v>
      </c>
      <c r="H20" s="7">
        <v>0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>
        <v>259778.2</v>
      </c>
      <c r="X20" s="7">
        <v>36368948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>
        <f t="shared" si="0"/>
        <v>36368948</v>
      </c>
    </row>
    <row r="21" spans="1:49" x14ac:dyDescent="0.25">
      <c r="A21" s="8">
        <v>13</v>
      </c>
      <c r="B21" s="2" t="s">
        <v>63</v>
      </c>
      <c r="C21" s="7">
        <v>2106</v>
      </c>
      <c r="D21" s="7">
        <v>28060481</v>
      </c>
      <c r="E21" s="7"/>
      <c r="F21" s="7"/>
      <c r="G21" s="7">
        <v>0</v>
      </c>
      <c r="H21" s="7">
        <v>0</v>
      </c>
      <c r="I21" s="7"/>
      <c r="J21" s="7"/>
      <c r="K21" s="7">
        <v>1929</v>
      </c>
      <c r="L21" s="7">
        <v>15080984</v>
      </c>
      <c r="M21" s="7"/>
      <c r="N21" s="7"/>
      <c r="O21" s="7"/>
      <c r="P21" s="7"/>
      <c r="Q21" s="7"/>
      <c r="R21" s="7"/>
      <c r="S21" s="7"/>
      <c r="T21" s="7"/>
      <c r="U21" s="7">
        <v>2000</v>
      </c>
      <c r="V21" s="7">
        <v>1489625</v>
      </c>
      <c r="W21" s="7">
        <v>110000</v>
      </c>
      <c r="X21" s="7">
        <v>15400000</v>
      </c>
      <c r="Y21" s="7">
        <v>26675</v>
      </c>
      <c r="Z21" s="7">
        <v>17912263</v>
      </c>
      <c r="AA21" s="7">
        <v>73373</v>
      </c>
      <c r="AB21" s="7"/>
      <c r="AC21" s="7">
        <v>66819</v>
      </c>
      <c r="AD21" s="7"/>
      <c r="AE21" s="7">
        <v>166325206</v>
      </c>
      <c r="AF21" s="7">
        <v>85</v>
      </c>
      <c r="AG21" s="7">
        <v>353260</v>
      </c>
      <c r="AH21" s="7">
        <v>10338</v>
      </c>
      <c r="AI21" s="7">
        <v>21769924</v>
      </c>
      <c r="AJ21" s="7">
        <v>2427</v>
      </c>
      <c r="AK21" s="7">
        <v>3269654</v>
      </c>
      <c r="AL21" s="7"/>
      <c r="AM21" s="7"/>
      <c r="AN21" s="7">
        <v>15320</v>
      </c>
      <c r="AO21" s="7">
        <v>29783066</v>
      </c>
      <c r="AP21" s="7">
        <v>800</v>
      </c>
      <c r="AQ21" s="7">
        <v>445600</v>
      </c>
      <c r="AR21" s="7">
        <v>15055</v>
      </c>
      <c r="AS21" s="7">
        <v>40441153</v>
      </c>
      <c r="AT21" s="7">
        <v>9</v>
      </c>
      <c r="AU21" s="7">
        <v>563097</v>
      </c>
      <c r="AV21" s="7">
        <v>1819260</v>
      </c>
      <c r="AW21" s="7">
        <f t="shared" si="0"/>
        <v>287092069</v>
      </c>
    </row>
    <row r="22" spans="1:49" x14ac:dyDescent="0.25">
      <c r="A22" s="9">
        <v>14</v>
      </c>
      <c r="B22" s="2" t="s">
        <v>64</v>
      </c>
      <c r="C22" s="7">
        <v>526</v>
      </c>
      <c r="D22" s="7">
        <v>7141162</v>
      </c>
      <c r="E22" s="7"/>
      <c r="F22" s="7"/>
      <c r="G22" s="7">
        <v>0</v>
      </c>
      <c r="H22" s="7">
        <v>0</v>
      </c>
      <c r="I22" s="7"/>
      <c r="J22" s="7"/>
      <c r="K22" s="7">
        <v>1239</v>
      </c>
      <c r="L22" s="7">
        <v>10875287</v>
      </c>
      <c r="M22" s="7"/>
      <c r="N22" s="7"/>
      <c r="O22" s="7"/>
      <c r="P22" s="7"/>
      <c r="Q22" s="7"/>
      <c r="R22" s="7"/>
      <c r="S22" s="7"/>
      <c r="T22" s="7"/>
      <c r="U22" s="7">
        <v>500</v>
      </c>
      <c r="V22" s="7">
        <v>346875</v>
      </c>
      <c r="W22" s="7">
        <v>28714.285714285714</v>
      </c>
      <c r="X22" s="7">
        <v>4020000</v>
      </c>
      <c r="Y22" s="7">
        <v>7663</v>
      </c>
      <c r="Z22" s="7">
        <v>5145705</v>
      </c>
      <c r="AA22" s="7">
        <v>30179</v>
      </c>
      <c r="AB22" s="7"/>
      <c r="AC22" s="7">
        <v>24025</v>
      </c>
      <c r="AD22" s="7"/>
      <c r="AE22" s="7">
        <v>53721265</v>
      </c>
      <c r="AF22" s="7">
        <v>199</v>
      </c>
      <c r="AG22" s="7">
        <v>827044</v>
      </c>
      <c r="AH22" s="7">
        <v>3293</v>
      </c>
      <c r="AI22" s="7">
        <v>7010460</v>
      </c>
      <c r="AJ22" s="7">
        <v>775</v>
      </c>
      <c r="AK22" s="7">
        <v>1044080</v>
      </c>
      <c r="AL22" s="7">
        <v>380</v>
      </c>
      <c r="AM22" s="7">
        <v>596582</v>
      </c>
      <c r="AN22" s="7">
        <v>3047</v>
      </c>
      <c r="AO22" s="7">
        <v>6203185</v>
      </c>
      <c r="AP22" s="7">
        <v>150</v>
      </c>
      <c r="AQ22" s="7">
        <v>83550</v>
      </c>
      <c r="AR22" s="7">
        <v>5583</v>
      </c>
      <c r="AS22" s="7">
        <v>14997592</v>
      </c>
      <c r="AT22" s="7">
        <v>4</v>
      </c>
      <c r="AU22" s="7">
        <v>250265</v>
      </c>
      <c r="AV22" s="7"/>
      <c r="AW22" s="7">
        <f t="shared" si="0"/>
        <v>96498151</v>
      </c>
    </row>
    <row r="23" spans="1:49" ht="31.5" x14ac:dyDescent="0.25">
      <c r="A23" s="9">
        <v>15</v>
      </c>
      <c r="B23" s="2" t="s">
        <v>36</v>
      </c>
      <c r="C23" s="7">
        <v>51</v>
      </c>
      <c r="D23" s="7">
        <v>616054</v>
      </c>
      <c r="E23" s="7"/>
      <c r="F23" s="7"/>
      <c r="G23" s="7">
        <v>0</v>
      </c>
      <c r="H23" s="7">
        <v>0</v>
      </c>
      <c r="I23" s="7"/>
      <c r="J23" s="7"/>
      <c r="K23" s="7">
        <v>156</v>
      </c>
      <c r="L23" s="7">
        <v>1569418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>
        <v>7257.1428571428569</v>
      </c>
      <c r="X23" s="7">
        <v>1016000</v>
      </c>
      <c r="Y23" s="7">
        <v>1746</v>
      </c>
      <c r="Z23" s="7">
        <v>1172439</v>
      </c>
      <c r="AA23" s="7">
        <v>5880</v>
      </c>
      <c r="AB23" s="7"/>
      <c r="AC23" s="7">
        <v>5455</v>
      </c>
      <c r="AD23" s="7"/>
      <c r="AE23" s="7">
        <v>5476051</v>
      </c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>
        <f t="shared" si="0"/>
        <v>9849962</v>
      </c>
    </row>
    <row r="24" spans="1:49" x14ac:dyDescent="0.25">
      <c r="A24" s="9">
        <v>16</v>
      </c>
      <c r="B24" s="2" t="s">
        <v>65</v>
      </c>
      <c r="C24" s="7">
        <v>2494</v>
      </c>
      <c r="D24" s="7">
        <v>39031798</v>
      </c>
      <c r="E24" s="7"/>
      <c r="F24" s="7"/>
      <c r="G24" s="7">
        <v>0</v>
      </c>
      <c r="H24" s="7">
        <v>0</v>
      </c>
      <c r="I24" s="7"/>
      <c r="J24" s="7"/>
      <c r="K24" s="7">
        <v>1421</v>
      </c>
      <c r="L24" s="7">
        <v>12981440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>
        <v>0</v>
      </c>
      <c r="X24" s="7">
        <v>0</v>
      </c>
      <c r="Y24" s="7">
        <v>12154</v>
      </c>
      <c r="Z24" s="7">
        <v>8161411</v>
      </c>
      <c r="AA24" s="7">
        <v>42934</v>
      </c>
      <c r="AB24" s="7"/>
      <c r="AC24" s="7">
        <v>30000</v>
      </c>
      <c r="AD24" s="7"/>
      <c r="AE24" s="7">
        <v>64146606</v>
      </c>
      <c r="AF24" s="7">
        <v>40</v>
      </c>
      <c r="AG24" s="7">
        <v>166240</v>
      </c>
      <c r="AH24" s="7">
        <v>3916</v>
      </c>
      <c r="AI24" s="7">
        <v>8782769</v>
      </c>
      <c r="AJ24" s="7">
        <v>950</v>
      </c>
      <c r="AK24" s="7">
        <v>1279840</v>
      </c>
      <c r="AL24" s="7">
        <v>468</v>
      </c>
      <c r="AM24" s="7">
        <v>734285</v>
      </c>
      <c r="AN24" s="7">
        <v>5365</v>
      </c>
      <c r="AO24" s="7">
        <v>10323602</v>
      </c>
      <c r="AP24" s="7">
        <v>350</v>
      </c>
      <c r="AQ24" s="7">
        <v>194950</v>
      </c>
      <c r="AR24" s="7">
        <v>5930</v>
      </c>
      <c r="AS24" s="7">
        <v>15928625</v>
      </c>
      <c r="AT24" s="7">
        <v>3</v>
      </c>
      <c r="AU24" s="7">
        <v>187699</v>
      </c>
      <c r="AV24" s="7">
        <v>1741236</v>
      </c>
      <c r="AW24" s="7">
        <f t="shared" si="0"/>
        <v>142178815</v>
      </c>
    </row>
    <row r="25" spans="1:49" x14ac:dyDescent="0.25">
      <c r="A25" s="8">
        <v>17</v>
      </c>
      <c r="B25" s="2" t="s">
        <v>45</v>
      </c>
      <c r="C25" s="7"/>
      <c r="D25" s="7"/>
      <c r="E25" s="7"/>
      <c r="F25" s="7"/>
      <c r="G25" s="7">
        <v>0</v>
      </c>
      <c r="H25" s="7"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>
        <v>104081.98571428571</v>
      </c>
      <c r="X25" s="7">
        <v>14571478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>
        <f t="shared" si="0"/>
        <v>14571478</v>
      </c>
    </row>
    <row r="26" spans="1:49" x14ac:dyDescent="0.25">
      <c r="A26" s="9">
        <v>18</v>
      </c>
      <c r="B26" s="2" t="s">
        <v>66</v>
      </c>
      <c r="C26" s="7">
        <v>228</v>
      </c>
      <c r="D26" s="7">
        <v>3576936</v>
      </c>
      <c r="E26" s="7"/>
      <c r="F26" s="7"/>
      <c r="G26" s="7">
        <v>0</v>
      </c>
      <c r="H26" s="7">
        <v>0</v>
      </c>
      <c r="I26" s="7"/>
      <c r="J26" s="7"/>
      <c r="K26" s="7">
        <v>541</v>
      </c>
      <c r="L26" s="7">
        <v>5208253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>
        <v>0</v>
      </c>
      <c r="X26" s="7">
        <v>0</v>
      </c>
      <c r="Y26" s="7">
        <v>2522</v>
      </c>
      <c r="Z26" s="7">
        <v>1693523</v>
      </c>
      <c r="AA26" s="7">
        <v>4429</v>
      </c>
      <c r="AB26" s="7"/>
      <c r="AC26" s="7">
        <v>8181</v>
      </c>
      <c r="AD26" s="7"/>
      <c r="AE26" s="7">
        <v>4898727</v>
      </c>
      <c r="AF26" s="7"/>
      <c r="AG26" s="7"/>
      <c r="AH26" s="7">
        <v>408</v>
      </c>
      <c r="AI26" s="7">
        <v>900989</v>
      </c>
      <c r="AJ26" s="7">
        <v>96</v>
      </c>
      <c r="AK26" s="7">
        <v>129331</v>
      </c>
      <c r="AL26" s="7"/>
      <c r="AM26" s="7"/>
      <c r="AN26" s="7"/>
      <c r="AO26" s="7"/>
      <c r="AP26" s="7"/>
      <c r="AQ26" s="7"/>
      <c r="AR26" s="7">
        <v>610</v>
      </c>
      <c r="AS26" s="7">
        <v>1638523</v>
      </c>
      <c r="AT26" s="7"/>
      <c r="AU26" s="7"/>
      <c r="AV26" s="7"/>
      <c r="AW26" s="7">
        <f t="shared" si="0"/>
        <v>17015962</v>
      </c>
    </row>
    <row r="27" spans="1:49" x14ac:dyDescent="0.25">
      <c r="A27" s="9">
        <v>19</v>
      </c>
      <c r="B27" s="2" t="s">
        <v>67</v>
      </c>
      <c r="C27" s="7">
        <v>16088</v>
      </c>
      <c r="D27" s="7">
        <v>575775589</v>
      </c>
      <c r="E27" s="7">
        <v>145</v>
      </c>
      <c r="F27" s="7">
        <v>14237542</v>
      </c>
      <c r="G27" s="7">
        <v>523</v>
      </c>
      <c r="H27" s="7">
        <v>25051322</v>
      </c>
      <c r="I27" s="7">
        <v>65</v>
      </c>
      <c r="J27" s="7">
        <v>9881912</v>
      </c>
      <c r="K27" s="7">
        <v>1071</v>
      </c>
      <c r="L27" s="7">
        <v>31525629</v>
      </c>
      <c r="M27" s="7"/>
      <c r="N27" s="7"/>
      <c r="O27" s="7"/>
      <c r="P27" s="7"/>
      <c r="Q27" s="7"/>
      <c r="R27" s="7"/>
      <c r="S27" s="7"/>
      <c r="T27" s="7"/>
      <c r="U27" s="7">
        <v>17996</v>
      </c>
      <c r="V27" s="7">
        <v>24921737.100000001</v>
      </c>
      <c r="W27" s="7">
        <v>0</v>
      </c>
      <c r="X27" s="7">
        <v>0</v>
      </c>
      <c r="Y27" s="7">
        <v>873</v>
      </c>
      <c r="Z27" s="7">
        <v>586220</v>
      </c>
      <c r="AA27" s="7">
        <v>10000</v>
      </c>
      <c r="AB27" s="7">
        <v>6350000</v>
      </c>
      <c r="AC27" s="7">
        <v>8000</v>
      </c>
      <c r="AD27" s="7">
        <v>7784000</v>
      </c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>
        <f t="shared" si="0"/>
        <v>696113951.10000002</v>
      </c>
    </row>
    <row r="28" spans="1:49" x14ac:dyDescent="0.25">
      <c r="A28" s="9">
        <v>20</v>
      </c>
      <c r="B28" s="2" t="s">
        <v>68</v>
      </c>
      <c r="C28" s="7">
        <v>4235</v>
      </c>
      <c r="D28" s="7">
        <v>142768198</v>
      </c>
      <c r="E28" s="7"/>
      <c r="F28" s="7"/>
      <c r="G28" s="7">
        <v>0</v>
      </c>
      <c r="H28" s="7">
        <v>0</v>
      </c>
      <c r="I28" s="7">
        <v>30</v>
      </c>
      <c r="J28" s="7">
        <v>4002783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>
        <v>8200</v>
      </c>
      <c r="V28" s="7">
        <v>35407510</v>
      </c>
      <c r="W28" s="7">
        <v>0</v>
      </c>
      <c r="X28" s="7">
        <v>0</v>
      </c>
      <c r="Y28" s="7"/>
      <c r="Z28" s="7"/>
      <c r="AA28" s="7">
        <v>1000</v>
      </c>
      <c r="AB28" s="7">
        <v>251600</v>
      </c>
      <c r="AC28" s="7">
        <v>1000</v>
      </c>
      <c r="AD28" s="7">
        <v>679400</v>
      </c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>
        <f t="shared" si="0"/>
        <v>183109491</v>
      </c>
    </row>
    <row r="29" spans="1:49" x14ac:dyDescent="0.25">
      <c r="A29" s="8">
        <v>21</v>
      </c>
      <c r="B29" s="2" t="s">
        <v>69</v>
      </c>
      <c r="C29" s="7"/>
      <c r="D29" s="7"/>
      <c r="E29" s="7"/>
      <c r="F29" s="7"/>
      <c r="G29" s="7">
        <v>0</v>
      </c>
      <c r="H29" s="7">
        <v>0</v>
      </c>
      <c r="I29" s="7"/>
      <c r="J29" s="7"/>
      <c r="K29" s="7">
        <v>3026</v>
      </c>
      <c r="L29" s="7">
        <v>28151303</v>
      </c>
      <c r="M29" s="7"/>
      <c r="N29" s="7"/>
      <c r="O29" s="7"/>
      <c r="P29" s="7"/>
      <c r="Q29" s="7"/>
      <c r="R29" s="7"/>
      <c r="S29" s="7"/>
      <c r="T29" s="7"/>
      <c r="U29" s="7">
        <v>6300</v>
      </c>
      <c r="V29" s="7">
        <v>4279250</v>
      </c>
      <c r="W29" s="7">
        <v>0</v>
      </c>
      <c r="X29" s="7">
        <v>0</v>
      </c>
      <c r="Y29" s="7">
        <v>43650</v>
      </c>
      <c r="Z29" s="7">
        <v>29310975</v>
      </c>
      <c r="AA29" s="7">
        <v>129722</v>
      </c>
      <c r="AB29" s="7"/>
      <c r="AC29" s="7">
        <v>130525</v>
      </c>
      <c r="AD29" s="7"/>
      <c r="AE29" s="7">
        <v>171718304</v>
      </c>
      <c r="AF29" s="7"/>
      <c r="AG29" s="7"/>
      <c r="AH29" s="7">
        <v>19428</v>
      </c>
      <c r="AI29" s="7">
        <v>42787329</v>
      </c>
      <c r="AJ29" s="7">
        <v>4597</v>
      </c>
      <c r="AK29" s="7">
        <v>6193078</v>
      </c>
      <c r="AL29" s="7">
        <v>1000</v>
      </c>
      <c r="AM29" s="7">
        <v>1569789</v>
      </c>
      <c r="AN29" s="7"/>
      <c r="AO29" s="7"/>
      <c r="AP29" s="7"/>
      <c r="AQ29" s="7"/>
      <c r="AR29" s="7"/>
      <c r="AS29" s="7"/>
      <c r="AT29" s="7"/>
      <c r="AU29" s="7"/>
      <c r="AV29" s="7"/>
      <c r="AW29" s="7">
        <f t="shared" si="0"/>
        <v>233459832</v>
      </c>
    </row>
    <row r="30" spans="1:49" x14ac:dyDescent="0.25">
      <c r="A30" s="9">
        <v>22</v>
      </c>
      <c r="B30" s="2" t="s">
        <v>70</v>
      </c>
      <c r="C30" s="7"/>
      <c r="D30" s="7"/>
      <c r="E30" s="7"/>
      <c r="F30" s="7"/>
      <c r="G30" s="7">
        <v>0</v>
      </c>
      <c r="H30" s="7">
        <v>0</v>
      </c>
      <c r="I30" s="7"/>
      <c r="J30" s="7"/>
      <c r="K30" s="7">
        <v>2415</v>
      </c>
      <c r="L30" s="7">
        <v>22033269</v>
      </c>
      <c r="M30" s="7"/>
      <c r="N30" s="7"/>
      <c r="O30" s="7"/>
      <c r="P30" s="7"/>
      <c r="Q30" s="7"/>
      <c r="R30" s="7"/>
      <c r="S30" s="7"/>
      <c r="T30" s="7"/>
      <c r="U30" s="7">
        <v>3300</v>
      </c>
      <c r="V30" s="7">
        <v>2289375</v>
      </c>
      <c r="W30" s="7">
        <v>0</v>
      </c>
      <c r="X30" s="7">
        <v>0</v>
      </c>
      <c r="Y30" s="7">
        <v>36666</v>
      </c>
      <c r="Z30" s="7">
        <v>24621219</v>
      </c>
      <c r="AA30" s="7">
        <v>110360</v>
      </c>
      <c r="AB30" s="7"/>
      <c r="AC30" s="7">
        <v>98181</v>
      </c>
      <c r="AD30" s="7"/>
      <c r="AE30" s="7">
        <v>139607968</v>
      </c>
      <c r="AF30" s="7"/>
      <c r="AG30" s="7"/>
      <c r="AH30" s="7">
        <v>16223</v>
      </c>
      <c r="AI30" s="7">
        <v>34941003</v>
      </c>
      <c r="AJ30" s="7">
        <v>3830</v>
      </c>
      <c r="AK30" s="7">
        <v>5159776</v>
      </c>
      <c r="AL30" s="7">
        <v>950</v>
      </c>
      <c r="AM30" s="7">
        <v>1491616</v>
      </c>
      <c r="AN30" s="7"/>
      <c r="AO30" s="7"/>
      <c r="AP30" s="7"/>
      <c r="AQ30" s="7"/>
      <c r="AR30" s="7"/>
      <c r="AS30" s="7"/>
      <c r="AT30" s="7"/>
      <c r="AU30" s="7"/>
      <c r="AV30" s="7"/>
      <c r="AW30" s="7">
        <f t="shared" si="0"/>
        <v>188551831</v>
      </c>
    </row>
    <row r="31" spans="1:49" x14ac:dyDescent="0.25">
      <c r="A31" s="9">
        <v>23</v>
      </c>
      <c r="B31" s="2" t="s">
        <v>71</v>
      </c>
      <c r="C31" s="7"/>
      <c r="D31" s="7"/>
      <c r="E31" s="7"/>
      <c r="F31" s="7"/>
      <c r="G31" s="7">
        <v>0</v>
      </c>
      <c r="H31" s="7">
        <v>0</v>
      </c>
      <c r="I31" s="7"/>
      <c r="J31" s="7"/>
      <c r="K31" s="7">
        <v>1952</v>
      </c>
      <c r="L31" s="7">
        <v>17385383</v>
      </c>
      <c r="M31" s="7"/>
      <c r="N31" s="7"/>
      <c r="O31" s="7"/>
      <c r="P31" s="7"/>
      <c r="Q31" s="7"/>
      <c r="R31" s="7"/>
      <c r="S31" s="7"/>
      <c r="T31" s="7"/>
      <c r="U31" s="7">
        <v>3000</v>
      </c>
      <c r="V31" s="7">
        <v>2081250</v>
      </c>
      <c r="W31" s="7">
        <v>0</v>
      </c>
      <c r="X31" s="7">
        <v>0</v>
      </c>
      <c r="Y31" s="7">
        <v>31525</v>
      </c>
      <c r="Z31" s="7">
        <v>21169038</v>
      </c>
      <c r="AA31" s="7">
        <v>95619</v>
      </c>
      <c r="AB31" s="7"/>
      <c r="AC31" s="7">
        <v>93636</v>
      </c>
      <c r="AD31" s="7"/>
      <c r="AE31" s="7">
        <v>111322860</v>
      </c>
      <c r="AF31" s="7"/>
      <c r="AG31" s="7"/>
      <c r="AH31" s="7">
        <v>13083</v>
      </c>
      <c r="AI31" s="7">
        <v>27485407</v>
      </c>
      <c r="AJ31" s="7">
        <v>3094</v>
      </c>
      <c r="AK31" s="7">
        <v>4168237</v>
      </c>
      <c r="AL31" s="7">
        <v>830</v>
      </c>
      <c r="AM31" s="7">
        <v>1303400</v>
      </c>
      <c r="AN31" s="7"/>
      <c r="AO31" s="7"/>
      <c r="AP31" s="7"/>
      <c r="AQ31" s="7"/>
      <c r="AR31" s="7"/>
      <c r="AS31" s="7"/>
      <c r="AT31" s="7"/>
      <c r="AU31" s="7"/>
      <c r="AV31" s="7"/>
      <c r="AW31" s="7">
        <f t="shared" si="0"/>
        <v>151958531</v>
      </c>
    </row>
    <row r="32" spans="1:49" x14ac:dyDescent="0.25">
      <c r="A32" s="9">
        <v>24</v>
      </c>
      <c r="B32" s="2" t="s">
        <v>72</v>
      </c>
      <c r="C32" s="7"/>
      <c r="D32" s="7"/>
      <c r="E32" s="7"/>
      <c r="F32" s="7"/>
      <c r="G32" s="7">
        <v>0</v>
      </c>
      <c r="H32" s="7">
        <v>0</v>
      </c>
      <c r="I32" s="7"/>
      <c r="J32" s="7"/>
      <c r="K32" s="7">
        <v>341</v>
      </c>
      <c r="L32" s="7">
        <v>3139969</v>
      </c>
      <c r="M32" s="7"/>
      <c r="N32" s="7"/>
      <c r="O32" s="7"/>
      <c r="P32" s="7"/>
      <c r="Q32" s="7"/>
      <c r="R32" s="7"/>
      <c r="S32" s="7"/>
      <c r="T32" s="7"/>
      <c r="U32" s="7">
        <v>3013</v>
      </c>
      <c r="V32" s="7">
        <v>2090268.75</v>
      </c>
      <c r="W32" s="7">
        <v>9428.5714285714294</v>
      </c>
      <c r="X32" s="7">
        <v>1320000</v>
      </c>
      <c r="Y32" s="7">
        <v>9700</v>
      </c>
      <c r="Z32" s="7">
        <v>6513550</v>
      </c>
      <c r="AA32" s="7">
        <v>119906</v>
      </c>
      <c r="AB32" s="7"/>
      <c r="AC32" s="7">
        <v>41818</v>
      </c>
      <c r="AD32" s="7"/>
      <c r="AE32" s="7">
        <v>190519667</v>
      </c>
      <c r="AF32" s="7">
        <v>361</v>
      </c>
      <c r="AG32" s="7">
        <v>1500316</v>
      </c>
      <c r="AH32" s="7"/>
      <c r="AI32" s="7"/>
      <c r="AJ32" s="7"/>
      <c r="AK32" s="7"/>
      <c r="AL32" s="7"/>
      <c r="AM32" s="7"/>
      <c r="AN32" s="7">
        <v>41709</v>
      </c>
      <c r="AO32" s="7">
        <v>73431783</v>
      </c>
      <c r="AP32" s="7">
        <v>2000</v>
      </c>
      <c r="AQ32" s="7">
        <v>1114000</v>
      </c>
      <c r="AR32" s="7"/>
      <c r="AS32" s="7"/>
      <c r="AT32" s="7"/>
      <c r="AU32" s="7"/>
      <c r="AV32" s="7"/>
      <c r="AW32" s="7">
        <f t="shared" si="0"/>
        <v>203583454.75</v>
      </c>
    </row>
    <row r="33" spans="1:49" x14ac:dyDescent="0.25">
      <c r="A33" s="8">
        <v>25</v>
      </c>
      <c r="B33" s="2" t="s">
        <v>37</v>
      </c>
      <c r="C33" s="7"/>
      <c r="D33" s="7"/>
      <c r="E33" s="7"/>
      <c r="F33" s="7"/>
      <c r="G33" s="7">
        <v>0</v>
      </c>
      <c r="H33" s="7">
        <v>0</v>
      </c>
      <c r="I33" s="7"/>
      <c r="J33" s="7"/>
      <c r="K33" s="7">
        <v>0</v>
      </c>
      <c r="L33" s="7">
        <v>0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>
        <v>334272.84285714285</v>
      </c>
      <c r="X33" s="7">
        <v>46798198</v>
      </c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>
        <f t="shared" si="0"/>
        <v>46798198</v>
      </c>
    </row>
    <row r="34" spans="1:49" x14ac:dyDescent="0.25">
      <c r="A34" s="9">
        <v>26</v>
      </c>
      <c r="B34" s="2" t="s">
        <v>49</v>
      </c>
      <c r="C34" s="7"/>
      <c r="D34" s="7"/>
      <c r="E34" s="7"/>
      <c r="F34" s="7"/>
      <c r="G34" s="7">
        <v>0</v>
      </c>
      <c r="H34" s="7">
        <v>0</v>
      </c>
      <c r="I34" s="7"/>
      <c r="J34" s="7"/>
      <c r="K34" s="7">
        <v>0</v>
      </c>
      <c r="L34" s="7">
        <v>0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>
        <v>297918.85714285716</v>
      </c>
      <c r="X34" s="7">
        <v>41708640</v>
      </c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>
        <f t="shared" si="0"/>
        <v>41708640</v>
      </c>
    </row>
    <row r="35" spans="1:49" ht="31.5" x14ac:dyDescent="0.25">
      <c r="A35" s="9">
        <v>27</v>
      </c>
      <c r="B35" s="2" t="s">
        <v>73</v>
      </c>
      <c r="C35" s="7"/>
      <c r="D35" s="7"/>
      <c r="E35" s="7"/>
      <c r="F35" s="7"/>
      <c r="G35" s="7">
        <v>0</v>
      </c>
      <c r="H35" s="7">
        <v>0</v>
      </c>
      <c r="I35" s="7"/>
      <c r="J35" s="7"/>
      <c r="K35" s="7">
        <v>150</v>
      </c>
      <c r="L35" s="7">
        <v>1575000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>
        <v>747408.12142857141</v>
      </c>
      <c r="X35" s="7">
        <v>104637137</v>
      </c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>
        <f t="shared" si="0"/>
        <v>106212137</v>
      </c>
    </row>
    <row r="36" spans="1:49" ht="31.5" x14ac:dyDescent="0.25">
      <c r="A36" s="9">
        <v>28</v>
      </c>
      <c r="B36" s="2" t="s">
        <v>74</v>
      </c>
      <c r="C36" s="7">
        <v>16141</v>
      </c>
      <c r="D36" s="7">
        <v>516215015</v>
      </c>
      <c r="E36" s="7">
        <v>93</v>
      </c>
      <c r="F36" s="7">
        <v>8941632</v>
      </c>
      <c r="G36" s="7">
        <v>436</v>
      </c>
      <c r="H36" s="7">
        <v>21412027</v>
      </c>
      <c r="I36" s="7">
        <v>752</v>
      </c>
      <c r="J36" s="7">
        <v>102332095</v>
      </c>
      <c r="K36" s="7">
        <v>0</v>
      </c>
      <c r="L36" s="7">
        <v>0</v>
      </c>
      <c r="M36" s="7"/>
      <c r="N36" s="7"/>
      <c r="O36" s="7"/>
      <c r="P36" s="7"/>
      <c r="Q36" s="7"/>
      <c r="R36" s="7"/>
      <c r="S36" s="7"/>
      <c r="T36" s="7"/>
      <c r="U36" s="7">
        <v>20390</v>
      </c>
      <c r="V36" s="7">
        <v>32860300.050000001</v>
      </c>
      <c r="W36" s="7">
        <v>0</v>
      </c>
      <c r="X36" s="7">
        <v>0</v>
      </c>
      <c r="Y36" s="7">
        <v>8730</v>
      </c>
      <c r="Z36" s="7">
        <v>5862195</v>
      </c>
      <c r="AA36" s="7">
        <v>23000</v>
      </c>
      <c r="AB36" s="7">
        <v>6762000</v>
      </c>
      <c r="AC36" s="7">
        <v>10000</v>
      </c>
      <c r="AD36" s="7">
        <v>9730000</v>
      </c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>
        <f t="shared" si="0"/>
        <v>704115264.04999995</v>
      </c>
    </row>
    <row r="37" spans="1:49" ht="15" customHeight="1" x14ac:dyDescent="0.25">
      <c r="A37" s="8">
        <v>29</v>
      </c>
      <c r="B37" s="2" t="s">
        <v>75</v>
      </c>
      <c r="C37" s="7">
        <v>12556</v>
      </c>
      <c r="D37" s="7">
        <v>304854421.70000005</v>
      </c>
      <c r="E37" s="7">
        <v>186</v>
      </c>
      <c r="F37" s="7">
        <v>27750968</v>
      </c>
      <c r="G37" s="7">
        <v>108</v>
      </c>
      <c r="H37" s="7">
        <v>4378603</v>
      </c>
      <c r="I37" s="7">
        <v>100</v>
      </c>
      <c r="J37" s="7">
        <v>17932272</v>
      </c>
      <c r="K37" s="7">
        <v>3380</v>
      </c>
      <c r="L37" s="7">
        <v>28419632</v>
      </c>
      <c r="M37" s="7">
        <v>45</v>
      </c>
      <c r="N37" s="7">
        <v>7254858</v>
      </c>
      <c r="O37" s="7"/>
      <c r="P37" s="7"/>
      <c r="Q37" s="7"/>
      <c r="R37" s="7"/>
      <c r="S37" s="7"/>
      <c r="T37" s="7"/>
      <c r="U37" s="7">
        <v>19461</v>
      </c>
      <c r="V37" s="7">
        <v>23944534.399999999</v>
      </c>
      <c r="W37" s="7">
        <v>0</v>
      </c>
      <c r="X37" s="7">
        <v>0</v>
      </c>
      <c r="Y37" s="7">
        <v>16490</v>
      </c>
      <c r="Z37" s="7">
        <v>11073035</v>
      </c>
      <c r="AA37" s="7">
        <v>128597</v>
      </c>
      <c r="AB37" s="7">
        <v>2982300</v>
      </c>
      <c r="AC37" s="7">
        <v>42621</v>
      </c>
      <c r="AD37" s="7">
        <v>2671060</v>
      </c>
      <c r="AE37" s="7">
        <v>133725154</v>
      </c>
      <c r="AF37" s="7">
        <v>320</v>
      </c>
      <c r="AG37" s="7">
        <v>1329920</v>
      </c>
      <c r="AH37" s="7"/>
      <c r="AI37" s="7"/>
      <c r="AJ37" s="7"/>
      <c r="AK37" s="7"/>
      <c r="AL37" s="7"/>
      <c r="AM37" s="7"/>
      <c r="AN37" s="7">
        <v>23382</v>
      </c>
      <c r="AO37" s="7">
        <v>40927532</v>
      </c>
      <c r="AP37" s="7">
        <v>2700</v>
      </c>
      <c r="AQ37" s="7">
        <v>1503900</v>
      </c>
      <c r="AR37" s="7"/>
      <c r="AS37" s="7"/>
      <c r="AT37" s="7"/>
      <c r="AU37" s="7"/>
      <c r="AV37" s="7"/>
      <c r="AW37" s="7">
        <f t="shared" si="0"/>
        <v>564986838.10000002</v>
      </c>
    </row>
    <row r="38" spans="1:49" x14ac:dyDescent="0.25">
      <c r="A38" s="9">
        <v>30</v>
      </c>
      <c r="B38" s="2" t="s">
        <v>76</v>
      </c>
      <c r="C38" s="7">
        <v>7653</v>
      </c>
      <c r="D38" s="7">
        <v>137845278</v>
      </c>
      <c r="E38" s="7"/>
      <c r="F38" s="7"/>
      <c r="G38" s="7">
        <v>0</v>
      </c>
      <c r="H38" s="7">
        <v>0</v>
      </c>
      <c r="I38" s="7">
        <v>1</v>
      </c>
      <c r="J38" s="7">
        <v>140082</v>
      </c>
      <c r="K38" s="7">
        <v>417</v>
      </c>
      <c r="L38" s="7">
        <v>82718965</v>
      </c>
      <c r="M38" s="7"/>
      <c r="N38" s="7"/>
      <c r="O38" s="7"/>
      <c r="P38" s="7"/>
      <c r="Q38" s="7"/>
      <c r="R38" s="7"/>
      <c r="S38" s="7"/>
      <c r="T38" s="7"/>
      <c r="U38" s="7">
        <v>350</v>
      </c>
      <c r="V38" s="7">
        <v>258500</v>
      </c>
      <c r="W38" s="7">
        <v>0</v>
      </c>
      <c r="X38" s="7">
        <v>0</v>
      </c>
      <c r="Y38" s="7">
        <v>496</v>
      </c>
      <c r="Z38" s="7">
        <v>333064</v>
      </c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>
        <f t="shared" si="0"/>
        <v>221295889</v>
      </c>
    </row>
    <row r="39" spans="1:49" x14ac:dyDescent="0.25">
      <c r="A39" s="9">
        <v>31</v>
      </c>
      <c r="B39" s="2" t="s">
        <v>77</v>
      </c>
      <c r="C39" s="7">
        <v>8528</v>
      </c>
      <c r="D39" s="7">
        <v>218011094</v>
      </c>
      <c r="E39" s="7"/>
      <c r="F39" s="7"/>
      <c r="G39" s="7">
        <v>0</v>
      </c>
      <c r="H39" s="7">
        <v>0</v>
      </c>
      <c r="I39" s="7">
        <v>397</v>
      </c>
      <c r="J39" s="7">
        <v>92533002</v>
      </c>
      <c r="K39" s="7">
        <v>593</v>
      </c>
      <c r="L39" s="7">
        <v>5218057</v>
      </c>
      <c r="M39" s="7"/>
      <c r="N39" s="7"/>
      <c r="O39" s="7">
        <v>118</v>
      </c>
      <c r="P39" s="7">
        <v>14705043</v>
      </c>
      <c r="Q39" s="7"/>
      <c r="R39" s="7"/>
      <c r="S39" s="7"/>
      <c r="T39" s="7"/>
      <c r="U39" s="7">
        <v>6205</v>
      </c>
      <c r="V39" s="7">
        <v>10513352.5</v>
      </c>
      <c r="W39" s="7">
        <v>0</v>
      </c>
      <c r="X39" s="7">
        <v>0</v>
      </c>
      <c r="Y39" s="7"/>
      <c r="Z39" s="7"/>
      <c r="AA39" s="7">
        <v>23450</v>
      </c>
      <c r="AB39" s="7">
        <v>8134750</v>
      </c>
      <c r="AC39" s="7">
        <v>5450</v>
      </c>
      <c r="AD39" s="7">
        <v>5737900</v>
      </c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>
        <f t="shared" si="0"/>
        <v>354853198.5</v>
      </c>
    </row>
    <row r="40" spans="1:49" x14ac:dyDescent="0.25">
      <c r="A40" s="9">
        <v>32</v>
      </c>
      <c r="B40" s="2" t="s">
        <v>78</v>
      </c>
      <c r="C40" s="7">
        <v>820</v>
      </c>
      <c r="D40" s="7">
        <v>25563536</v>
      </c>
      <c r="E40" s="7">
        <v>19</v>
      </c>
      <c r="F40" s="7">
        <v>1035017</v>
      </c>
      <c r="G40" s="7">
        <v>0</v>
      </c>
      <c r="H40" s="7">
        <v>0</v>
      </c>
      <c r="I40" s="7"/>
      <c r="J40" s="7"/>
      <c r="K40" s="7">
        <v>896</v>
      </c>
      <c r="L40" s="7">
        <v>8797655</v>
      </c>
      <c r="M40" s="7">
        <v>1136</v>
      </c>
      <c r="N40" s="7">
        <v>34070731</v>
      </c>
      <c r="O40" s="7"/>
      <c r="P40" s="7"/>
      <c r="Q40" s="7"/>
      <c r="R40" s="7"/>
      <c r="S40" s="7"/>
      <c r="T40" s="7"/>
      <c r="U40" s="7">
        <v>7790</v>
      </c>
      <c r="V40" s="7">
        <v>5185495</v>
      </c>
      <c r="W40" s="7">
        <v>0</v>
      </c>
      <c r="X40" s="7">
        <v>0</v>
      </c>
      <c r="Y40" s="7">
        <v>1940</v>
      </c>
      <c r="Z40" s="7">
        <v>1302710</v>
      </c>
      <c r="AA40" s="7">
        <v>42000</v>
      </c>
      <c r="AB40" s="7">
        <v>17010000</v>
      </c>
      <c r="AC40" s="7">
        <v>20644</v>
      </c>
      <c r="AD40" s="7">
        <v>19075056</v>
      </c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>
        <f t="shared" si="0"/>
        <v>112040200</v>
      </c>
    </row>
    <row r="41" spans="1:49" ht="31.5" x14ac:dyDescent="0.25">
      <c r="A41" s="8">
        <v>33</v>
      </c>
      <c r="B41" s="2" t="s">
        <v>79</v>
      </c>
      <c r="C41" s="7">
        <v>1464</v>
      </c>
      <c r="D41" s="7">
        <v>38238024</v>
      </c>
      <c r="E41" s="7"/>
      <c r="F41" s="7"/>
      <c r="G41" s="7">
        <v>749</v>
      </c>
      <c r="H41" s="7">
        <v>15903964</v>
      </c>
      <c r="I41" s="7"/>
      <c r="J41" s="7"/>
      <c r="K41" s="7">
        <v>430</v>
      </c>
      <c r="L41" s="7">
        <v>3780124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>
        <v>0</v>
      </c>
      <c r="X41" s="7">
        <v>0</v>
      </c>
      <c r="Y41" s="7">
        <v>873</v>
      </c>
      <c r="Z41" s="7">
        <v>586220</v>
      </c>
      <c r="AA41" s="7">
        <v>4500</v>
      </c>
      <c r="AB41" s="7">
        <v>1921500</v>
      </c>
      <c r="AC41" s="7">
        <v>5300</v>
      </c>
      <c r="AD41" s="7">
        <v>6566700</v>
      </c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>
        <f t="shared" si="0"/>
        <v>66996532</v>
      </c>
    </row>
    <row r="42" spans="1:49" ht="31.5" x14ac:dyDescent="0.25">
      <c r="A42" s="9">
        <v>34</v>
      </c>
      <c r="B42" s="2" t="s">
        <v>80</v>
      </c>
      <c r="C42" s="7">
        <v>4064</v>
      </c>
      <c r="D42" s="7">
        <v>176037685</v>
      </c>
      <c r="E42" s="7"/>
      <c r="F42" s="7"/>
      <c r="G42" s="7">
        <v>479</v>
      </c>
      <c r="H42" s="7">
        <v>15810910</v>
      </c>
      <c r="I42" s="7">
        <v>1106</v>
      </c>
      <c r="J42" s="7">
        <v>205309022</v>
      </c>
      <c r="K42" s="7">
        <v>0</v>
      </c>
      <c r="L42" s="7">
        <v>0</v>
      </c>
      <c r="M42" s="7"/>
      <c r="N42" s="7"/>
      <c r="O42" s="7"/>
      <c r="P42" s="7"/>
      <c r="Q42" s="7"/>
      <c r="R42" s="7"/>
      <c r="S42" s="7"/>
      <c r="T42" s="7"/>
      <c r="U42" s="7">
        <v>15700</v>
      </c>
      <c r="V42" s="7">
        <v>10718875</v>
      </c>
      <c r="W42" s="7">
        <v>0</v>
      </c>
      <c r="X42" s="7">
        <v>0</v>
      </c>
      <c r="Y42" s="7"/>
      <c r="Z42" s="7"/>
      <c r="AA42" s="7">
        <v>4000</v>
      </c>
      <c r="AB42" s="7">
        <v>1140000</v>
      </c>
      <c r="AC42" s="7">
        <v>1000</v>
      </c>
      <c r="AD42" s="7">
        <v>888000</v>
      </c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>
        <f t="shared" si="0"/>
        <v>409904492</v>
      </c>
    </row>
    <row r="43" spans="1:49" ht="31.5" x14ac:dyDescent="0.25">
      <c r="A43" s="9">
        <v>35</v>
      </c>
      <c r="B43" s="2" t="s">
        <v>81</v>
      </c>
      <c r="C43" s="7">
        <v>625</v>
      </c>
      <c r="D43" s="7">
        <v>19553741.25</v>
      </c>
      <c r="E43" s="7">
        <v>5017</v>
      </c>
      <c r="F43" s="7">
        <v>490956939</v>
      </c>
      <c r="G43" s="7">
        <v>0</v>
      </c>
      <c r="H43" s="7">
        <v>0</v>
      </c>
      <c r="I43" s="7">
        <v>224</v>
      </c>
      <c r="J43" s="7">
        <v>27953510</v>
      </c>
      <c r="K43" s="7">
        <v>0</v>
      </c>
      <c r="L43" s="7">
        <v>0</v>
      </c>
      <c r="M43" s="7">
        <f>3222</f>
        <v>3222</v>
      </c>
      <c r="N43" s="7">
        <f>355370241</f>
        <v>355370241</v>
      </c>
      <c r="O43" s="7"/>
      <c r="P43" s="7"/>
      <c r="Q43" s="7"/>
      <c r="R43" s="7"/>
      <c r="S43" s="7"/>
      <c r="T43" s="7"/>
      <c r="U43" s="7">
        <v>5965</v>
      </c>
      <c r="V43" s="7">
        <v>6682367</v>
      </c>
      <c r="W43" s="7">
        <v>0</v>
      </c>
      <c r="X43" s="7">
        <v>0</v>
      </c>
      <c r="Y43" s="7"/>
      <c r="Z43" s="7"/>
      <c r="AA43" s="7">
        <v>21000</v>
      </c>
      <c r="AB43" s="7">
        <v>8127000</v>
      </c>
      <c r="AC43" s="7">
        <v>10000</v>
      </c>
      <c r="AD43" s="7">
        <v>12940000</v>
      </c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>
        <f t="shared" si="0"/>
        <v>921583798.25</v>
      </c>
    </row>
    <row r="44" spans="1:49" ht="31.5" x14ac:dyDescent="0.25">
      <c r="A44" s="9">
        <v>36</v>
      </c>
      <c r="B44" s="2" t="s">
        <v>82</v>
      </c>
      <c r="C44" s="7">
        <v>1068</v>
      </c>
      <c r="D44" s="7">
        <v>29164595</v>
      </c>
      <c r="E44" s="7"/>
      <c r="F44" s="7"/>
      <c r="G44" s="7">
        <v>0</v>
      </c>
      <c r="H44" s="7">
        <v>0</v>
      </c>
      <c r="I44" s="7"/>
      <c r="J44" s="7"/>
      <c r="K44" s="7">
        <v>0</v>
      </c>
      <c r="L44" s="7">
        <v>0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>
        <v>0</v>
      </c>
      <c r="X44" s="7">
        <v>0</v>
      </c>
      <c r="Y44" s="7"/>
      <c r="Z44" s="7"/>
      <c r="AA44" s="7">
        <v>12000</v>
      </c>
      <c r="AB44" s="7">
        <v>2940000</v>
      </c>
      <c r="AC44" s="7">
        <v>22306</v>
      </c>
      <c r="AD44" s="7">
        <v>20120012</v>
      </c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>
        <f t="shared" si="0"/>
        <v>52224607</v>
      </c>
    </row>
    <row r="45" spans="1:49" x14ac:dyDescent="0.25">
      <c r="A45" s="8">
        <v>37</v>
      </c>
      <c r="B45" s="2" t="s">
        <v>83</v>
      </c>
      <c r="C45" s="7">
        <v>0</v>
      </c>
      <c r="D45" s="7">
        <v>0</v>
      </c>
      <c r="E45" s="7"/>
      <c r="F45" s="7"/>
      <c r="G45" s="7">
        <v>0</v>
      </c>
      <c r="H45" s="7">
        <v>0</v>
      </c>
      <c r="I45" s="7"/>
      <c r="J45" s="7"/>
      <c r="K45" s="7">
        <v>0</v>
      </c>
      <c r="L45" s="7">
        <v>0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>
        <v>0</v>
      </c>
      <c r="X45" s="7">
        <v>0</v>
      </c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>
        <v>72890</v>
      </c>
      <c r="AS45" s="7">
        <v>195792738</v>
      </c>
      <c r="AT45" s="7">
        <v>27</v>
      </c>
      <c r="AU45" s="7">
        <v>1689288</v>
      </c>
      <c r="AV45" s="7"/>
      <c r="AW45" s="7">
        <f t="shared" si="0"/>
        <v>197482026</v>
      </c>
    </row>
    <row r="46" spans="1:49" ht="31.5" x14ac:dyDescent="0.25">
      <c r="A46" s="9">
        <v>38</v>
      </c>
      <c r="B46" s="2" t="s">
        <v>85</v>
      </c>
      <c r="C46" s="7">
        <v>0</v>
      </c>
      <c r="D46" s="7">
        <v>0</v>
      </c>
      <c r="E46" s="7"/>
      <c r="F46" s="7"/>
      <c r="G46" s="7">
        <v>0</v>
      </c>
      <c r="H46" s="7">
        <v>0</v>
      </c>
      <c r="I46" s="7"/>
      <c r="J46" s="7"/>
      <c r="K46" s="7">
        <v>0</v>
      </c>
      <c r="L46" s="7">
        <v>0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>
        <v>0</v>
      </c>
      <c r="X46" s="7">
        <v>0</v>
      </c>
      <c r="Y46" s="7"/>
      <c r="Z46" s="7"/>
      <c r="AA46" s="7">
        <v>50</v>
      </c>
      <c r="AB46" s="7">
        <v>17150</v>
      </c>
      <c r="AC46" s="7">
        <v>50</v>
      </c>
      <c r="AD46" s="7">
        <v>41700</v>
      </c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>
        <f t="shared" si="0"/>
        <v>58850</v>
      </c>
    </row>
    <row r="47" spans="1:49" ht="31.5" x14ac:dyDescent="0.25">
      <c r="A47" s="9">
        <v>39</v>
      </c>
      <c r="B47" s="2" t="s">
        <v>86</v>
      </c>
      <c r="C47" s="7"/>
      <c r="D47" s="7"/>
      <c r="E47" s="7"/>
      <c r="F47" s="7"/>
      <c r="G47" s="7">
        <v>0</v>
      </c>
      <c r="H47" s="7">
        <v>0</v>
      </c>
      <c r="I47" s="7"/>
      <c r="J47" s="7"/>
      <c r="K47" s="7">
        <v>0</v>
      </c>
      <c r="L47" s="7">
        <v>0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>
        <v>0</v>
      </c>
      <c r="X47" s="7">
        <v>0</v>
      </c>
      <c r="Y47" s="7"/>
      <c r="Z47" s="7"/>
      <c r="AA47" s="7">
        <v>5000</v>
      </c>
      <c r="AB47" s="7">
        <v>1410000</v>
      </c>
      <c r="AC47" s="7">
        <v>500</v>
      </c>
      <c r="AD47" s="7">
        <v>408000</v>
      </c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>
        <f t="shared" si="0"/>
        <v>1818000</v>
      </c>
    </row>
    <row r="48" spans="1:49" x14ac:dyDescent="0.25">
      <c r="A48" s="9">
        <v>40</v>
      </c>
      <c r="B48" s="2" t="s">
        <v>87</v>
      </c>
      <c r="C48" s="7"/>
      <c r="D48" s="7"/>
      <c r="E48" s="7"/>
      <c r="F48" s="7"/>
      <c r="G48" s="7">
        <v>0</v>
      </c>
      <c r="H48" s="7">
        <v>0</v>
      </c>
      <c r="I48" s="7"/>
      <c r="J48" s="7"/>
      <c r="K48" s="7">
        <v>0</v>
      </c>
      <c r="L48" s="7">
        <v>0</v>
      </c>
      <c r="M48" s="7"/>
      <c r="N48" s="7"/>
      <c r="O48" s="7"/>
      <c r="P48" s="7"/>
      <c r="Q48" s="7"/>
      <c r="R48" s="7"/>
      <c r="S48" s="7"/>
      <c r="T48" s="7"/>
      <c r="U48" s="7">
        <v>2315</v>
      </c>
      <c r="V48" s="7">
        <v>4500514</v>
      </c>
      <c r="W48" s="7">
        <v>0</v>
      </c>
      <c r="X48" s="7">
        <v>0</v>
      </c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>
        <v>947</v>
      </c>
      <c r="AS48" s="7">
        <v>2544398</v>
      </c>
      <c r="AT48" s="7"/>
      <c r="AU48" s="7"/>
      <c r="AV48" s="7"/>
      <c r="AW48" s="7">
        <f t="shared" si="0"/>
        <v>7044912</v>
      </c>
    </row>
    <row r="49" spans="1:173" x14ac:dyDescent="0.25">
      <c r="A49" s="8">
        <v>41</v>
      </c>
      <c r="B49" s="3" t="s">
        <v>27</v>
      </c>
      <c r="C49" s="7"/>
      <c r="D49" s="7"/>
      <c r="E49" s="7"/>
      <c r="F49" s="7"/>
      <c r="G49" s="7">
        <v>88</v>
      </c>
      <c r="H49" s="7">
        <v>1310489</v>
      </c>
      <c r="I49" s="7"/>
      <c r="J49" s="7"/>
      <c r="K49" s="7">
        <v>0</v>
      </c>
      <c r="L49" s="7">
        <v>0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>
        <v>0</v>
      </c>
      <c r="X49" s="7">
        <v>0</v>
      </c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>
        <f t="shared" si="0"/>
        <v>1310489</v>
      </c>
    </row>
    <row r="50" spans="1:173" x14ac:dyDescent="0.25">
      <c r="A50" s="9">
        <v>42</v>
      </c>
      <c r="B50" s="3" t="s">
        <v>3</v>
      </c>
      <c r="C50" s="7"/>
      <c r="D50" s="7"/>
      <c r="E50" s="7"/>
      <c r="F50" s="7"/>
      <c r="G50" s="7">
        <v>0</v>
      </c>
      <c r="H50" s="7">
        <v>0</v>
      </c>
      <c r="I50" s="7"/>
      <c r="J50" s="7"/>
      <c r="K50" s="7">
        <v>0</v>
      </c>
      <c r="L50" s="7">
        <v>0</v>
      </c>
      <c r="M50" s="7"/>
      <c r="N50" s="7"/>
      <c r="O50" s="7">
        <v>117</v>
      </c>
      <c r="P50" s="7">
        <v>14580423</v>
      </c>
      <c r="Q50" s="7"/>
      <c r="R50" s="7"/>
      <c r="S50" s="7"/>
      <c r="T50" s="7"/>
      <c r="U50" s="7"/>
      <c r="V50" s="7"/>
      <c r="W50" s="7">
        <v>0</v>
      </c>
      <c r="X50" s="7">
        <v>0</v>
      </c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>
        <f t="shared" si="0"/>
        <v>14580423</v>
      </c>
    </row>
    <row r="51" spans="1:173" ht="31.5" x14ac:dyDescent="0.25">
      <c r="A51" s="9">
        <v>43</v>
      </c>
      <c r="B51" s="18" t="s">
        <v>88</v>
      </c>
      <c r="C51" s="7">
        <v>92</v>
      </c>
      <c r="D51" s="7">
        <v>1623545</v>
      </c>
      <c r="E51" s="7"/>
      <c r="F51" s="7"/>
      <c r="G51" s="7">
        <v>0</v>
      </c>
      <c r="H51" s="7">
        <v>0</v>
      </c>
      <c r="I51" s="7">
        <v>14</v>
      </c>
      <c r="J51" s="7">
        <v>885234</v>
      </c>
      <c r="K51" s="7">
        <v>630</v>
      </c>
      <c r="L51" s="7">
        <v>5611731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>
        <v>0</v>
      </c>
      <c r="X51" s="7">
        <v>0</v>
      </c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>
        <f t="shared" si="0"/>
        <v>8120510</v>
      </c>
    </row>
    <row r="52" spans="1:173" x14ac:dyDescent="0.25">
      <c r="A52" s="9">
        <v>44</v>
      </c>
      <c r="B52" s="2" t="s">
        <v>19</v>
      </c>
      <c r="C52" s="7">
        <v>24</v>
      </c>
      <c r="D52" s="7">
        <v>695997</v>
      </c>
      <c r="E52" s="7"/>
      <c r="F52" s="7"/>
      <c r="G52" s="7">
        <v>0</v>
      </c>
      <c r="H52" s="7">
        <v>0</v>
      </c>
      <c r="I52" s="7"/>
      <c r="J52" s="7"/>
      <c r="K52" s="7">
        <v>19</v>
      </c>
      <c r="L52" s="7">
        <v>839811</v>
      </c>
      <c r="M52" s="7"/>
      <c r="N52" s="7"/>
      <c r="O52" s="7"/>
      <c r="P52" s="7"/>
      <c r="Q52" s="7"/>
      <c r="R52" s="7"/>
      <c r="S52" s="7"/>
      <c r="T52" s="7"/>
      <c r="U52" s="7">
        <v>1435</v>
      </c>
      <c r="V52" s="7">
        <v>3837708.5</v>
      </c>
      <c r="W52" s="7">
        <v>0</v>
      </c>
      <c r="X52" s="7">
        <v>0</v>
      </c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>
        <f t="shared" si="0"/>
        <v>5373516.5</v>
      </c>
    </row>
    <row r="53" spans="1:173" x14ac:dyDescent="0.25">
      <c r="A53" s="8">
        <v>45</v>
      </c>
      <c r="B53" s="2" t="s">
        <v>24</v>
      </c>
      <c r="C53" s="7"/>
      <c r="D53" s="7"/>
      <c r="E53" s="7"/>
      <c r="F53" s="7"/>
      <c r="G53" s="7">
        <v>0</v>
      </c>
      <c r="H53" s="7">
        <v>0</v>
      </c>
      <c r="I53" s="7"/>
      <c r="J53" s="7"/>
      <c r="K53" s="7">
        <v>94</v>
      </c>
      <c r="L53" s="7">
        <v>1310573</v>
      </c>
      <c r="M53" s="7"/>
      <c r="N53" s="7"/>
      <c r="O53" s="7"/>
      <c r="P53" s="7"/>
      <c r="Q53" s="7"/>
      <c r="R53" s="7"/>
      <c r="S53" s="7"/>
      <c r="T53" s="7"/>
      <c r="U53" s="7">
        <v>3050</v>
      </c>
      <c r="V53" s="7">
        <v>3176920</v>
      </c>
      <c r="W53" s="7">
        <v>0</v>
      </c>
      <c r="X53" s="7">
        <v>0</v>
      </c>
      <c r="Y53" s="7"/>
      <c r="Z53" s="7"/>
      <c r="AA53" s="7">
        <v>725</v>
      </c>
      <c r="AB53" s="7">
        <v>220400</v>
      </c>
      <c r="AC53" s="7">
        <v>500</v>
      </c>
      <c r="AD53" s="7">
        <v>439000</v>
      </c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>
        <f t="shared" si="0"/>
        <v>5146893</v>
      </c>
    </row>
    <row r="54" spans="1:173" x14ac:dyDescent="0.25">
      <c r="A54" s="9">
        <v>46</v>
      </c>
      <c r="B54" s="2" t="s">
        <v>89</v>
      </c>
      <c r="C54" s="7">
        <v>43</v>
      </c>
      <c r="D54" s="7">
        <v>659184</v>
      </c>
      <c r="E54" s="7"/>
      <c r="F54" s="7"/>
      <c r="G54" s="7">
        <v>0</v>
      </c>
      <c r="H54" s="7">
        <v>0</v>
      </c>
      <c r="I54" s="7">
        <v>4</v>
      </c>
      <c r="J54" s="7">
        <v>587886</v>
      </c>
      <c r="K54" s="7">
        <v>24</v>
      </c>
      <c r="L54" s="7">
        <v>269383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>
        <v>0</v>
      </c>
      <c r="X54" s="7">
        <v>0</v>
      </c>
      <c r="Y54" s="7"/>
      <c r="Z54" s="7"/>
      <c r="AA54" s="7"/>
      <c r="AB54" s="7"/>
      <c r="AC54" s="7">
        <v>100</v>
      </c>
      <c r="AD54" s="7">
        <v>100700</v>
      </c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>
        <f t="shared" si="0"/>
        <v>1617153</v>
      </c>
      <c r="FQ54" s="4">
        <f>SUM(A54:FP54)</f>
        <v>3234523</v>
      </c>
    </row>
    <row r="55" spans="1:173" x14ac:dyDescent="0.25">
      <c r="A55" s="9">
        <v>47</v>
      </c>
      <c r="B55" s="2" t="s">
        <v>32</v>
      </c>
      <c r="C55" s="7"/>
      <c r="D55" s="7"/>
      <c r="E55" s="7"/>
      <c r="F55" s="7"/>
      <c r="G55" s="7">
        <v>0</v>
      </c>
      <c r="H55" s="7">
        <v>0</v>
      </c>
      <c r="I55" s="7"/>
      <c r="J55" s="7"/>
      <c r="K55" s="7">
        <v>0</v>
      </c>
      <c r="L55" s="7">
        <v>0</v>
      </c>
      <c r="M55" s="7"/>
      <c r="N55" s="7"/>
      <c r="O55" s="7"/>
      <c r="P55" s="7"/>
      <c r="Q55" s="7"/>
      <c r="R55" s="7"/>
      <c r="S55" s="7"/>
      <c r="T55" s="7"/>
      <c r="U55" s="7">
        <v>140</v>
      </c>
      <c r="V55" s="7">
        <v>356393.5</v>
      </c>
      <c r="W55" s="7">
        <v>0</v>
      </c>
      <c r="X55" s="7">
        <v>0</v>
      </c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>
        <f t="shared" si="0"/>
        <v>356393.5</v>
      </c>
    </row>
    <row r="56" spans="1:173" x14ac:dyDescent="0.25">
      <c r="A56" s="9">
        <v>48</v>
      </c>
      <c r="B56" s="3" t="s">
        <v>31</v>
      </c>
      <c r="C56" s="7"/>
      <c r="D56" s="7"/>
      <c r="E56" s="7"/>
      <c r="F56" s="7"/>
      <c r="G56" s="7">
        <v>0</v>
      </c>
      <c r="H56" s="7">
        <v>0</v>
      </c>
      <c r="I56" s="7"/>
      <c r="J56" s="7"/>
      <c r="K56" s="7">
        <v>0</v>
      </c>
      <c r="L56" s="7">
        <v>0</v>
      </c>
      <c r="M56" s="7"/>
      <c r="N56" s="7"/>
      <c r="O56" s="7"/>
      <c r="P56" s="7"/>
      <c r="Q56" s="7"/>
      <c r="R56" s="7"/>
      <c r="S56" s="7"/>
      <c r="T56" s="7"/>
      <c r="U56" s="7">
        <v>1300</v>
      </c>
      <c r="V56" s="7">
        <v>4007167</v>
      </c>
      <c r="W56" s="7">
        <v>0</v>
      </c>
      <c r="X56" s="7">
        <v>0</v>
      </c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>
        <f t="shared" si="0"/>
        <v>4007167</v>
      </c>
    </row>
    <row r="57" spans="1:173" x14ac:dyDescent="0.25">
      <c r="A57" s="8">
        <v>49</v>
      </c>
      <c r="B57" s="2" t="s">
        <v>90</v>
      </c>
      <c r="C57" s="7"/>
      <c r="D57" s="7"/>
      <c r="E57" s="7"/>
      <c r="F57" s="7"/>
      <c r="G57" s="7">
        <v>0</v>
      </c>
      <c r="H57" s="7">
        <v>0</v>
      </c>
      <c r="I57" s="7"/>
      <c r="J57" s="7"/>
      <c r="K57" s="7">
        <v>0</v>
      </c>
      <c r="L57" s="7">
        <v>0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>
        <v>0</v>
      </c>
      <c r="X57" s="7">
        <v>0</v>
      </c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>
        <f t="shared" si="0"/>
        <v>0</v>
      </c>
    </row>
    <row r="58" spans="1:173" x14ac:dyDescent="0.25">
      <c r="A58" s="9">
        <v>50</v>
      </c>
      <c r="B58" s="3" t="s">
        <v>20</v>
      </c>
      <c r="C58" s="7"/>
      <c r="D58" s="7"/>
      <c r="E58" s="7"/>
      <c r="F58" s="7"/>
      <c r="G58" s="7">
        <v>0</v>
      </c>
      <c r="H58" s="7">
        <v>0</v>
      </c>
      <c r="I58" s="7"/>
      <c r="J58" s="7"/>
      <c r="K58" s="7">
        <v>0</v>
      </c>
      <c r="L58" s="7">
        <v>0</v>
      </c>
      <c r="M58" s="7"/>
      <c r="N58" s="7"/>
      <c r="O58" s="7"/>
      <c r="P58" s="7"/>
      <c r="Q58" s="7"/>
      <c r="R58" s="7"/>
      <c r="S58" s="7"/>
      <c r="T58" s="7"/>
      <c r="U58" s="7"/>
      <c r="V58" s="7"/>
      <c r="W58" s="7">
        <v>0</v>
      </c>
      <c r="X58" s="7">
        <v>0</v>
      </c>
      <c r="Y58" s="7"/>
      <c r="Z58" s="7"/>
      <c r="AA58" s="7">
        <v>100</v>
      </c>
      <c r="AB58" s="7">
        <v>29400</v>
      </c>
      <c r="AC58" s="7">
        <v>100</v>
      </c>
      <c r="AD58" s="7">
        <v>86700</v>
      </c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>
        <f t="shared" si="0"/>
        <v>116100</v>
      </c>
    </row>
    <row r="59" spans="1:173" x14ac:dyDescent="0.25">
      <c r="A59" s="9">
        <v>51</v>
      </c>
      <c r="B59" s="5" t="s">
        <v>1</v>
      </c>
      <c r="C59" s="7"/>
      <c r="D59" s="7"/>
      <c r="E59" s="7"/>
      <c r="F59" s="7"/>
      <c r="G59" s="7">
        <v>0</v>
      </c>
      <c r="H59" s="7">
        <v>0</v>
      </c>
      <c r="I59" s="7"/>
      <c r="J59" s="7"/>
      <c r="K59" s="7">
        <v>0</v>
      </c>
      <c r="L59" s="7">
        <v>0</v>
      </c>
      <c r="M59" s="7"/>
      <c r="N59" s="7"/>
      <c r="O59" s="7"/>
      <c r="P59" s="7"/>
      <c r="Q59" s="7"/>
      <c r="R59" s="7"/>
      <c r="S59" s="7"/>
      <c r="T59" s="7"/>
      <c r="U59" s="7">
        <v>2746</v>
      </c>
      <c r="V59" s="7">
        <v>12248772.899999999</v>
      </c>
      <c r="W59" s="7">
        <v>0</v>
      </c>
      <c r="X59" s="7">
        <v>0</v>
      </c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>
        <f t="shared" si="0"/>
        <v>12248772.899999999</v>
      </c>
    </row>
    <row r="60" spans="1:173" ht="14.25" customHeight="1" x14ac:dyDescent="0.25">
      <c r="A60" s="9">
        <v>52</v>
      </c>
      <c r="B60" s="2" t="s">
        <v>2</v>
      </c>
      <c r="C60" s="7"/>
      <c r="D60" s="7"/>
      <c r="E60" s="7"/>
      <c r="F60" s="7"/>
      <c r="G60" s="7">
        <v>0</v>
      </c>
      <c r="H60" s="7">
        <v>0</v>
      </c>
      <c r="I60" s="7"/>
      <c r="J60" s="7"/>
      <c r="K60" s="7">
        <v>0</v>
      </c>
      <c r="L60" s="7">
        <v>0</v>
      </c>
      <c r="M60" s="7">
        <f>40</f>
        <v>40</v>
      </c>
      <c r="N60" s="7">
        <f>3489749</f>
        <v>3489749</v>
      </c>
      <c r="O60" s="7"/>
      <c r="P60" s="7"/>
      <c r="Q60" s="7"/>
      <c r="R60" s="7"/>
      <c r="S60" s="7"/>
      <c r="T60" s="7"/>
      <c r="U60" s="7">
        <v>2315</v>
      </c>
      <c r="V60" s="7">
        <v>4983994</v>
      </c>
      <c r="W60" s="7">
        <v>0</v>
      </c>
      <c r="X60" s="7">
        <v>0</v>
      </c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>
        <f t="shared" si="0"/>
        <v>8473743</v>
      </c>
    </row>
    <row r="61" spans="1:173" x14ac:dyDescent="0.25">
      <c r="A61" s="8">
        <v>53</v>
      </c>
      <c r="B61" s="2" t="s">
        <v>91</v>
      </c>
      <c r="C61" s="7"/>
      <c r="D61" s="7"/>
      <c r="E61" s="7"/>
      <c r="F61" s="7"/>
      <c r="G61" s="7">
        <v>0</v>
      </c>
      <c r="H61" s="7">
        <v>0</v>
      </c>
      <c r="I61" s="7"/>
      <c r="J61" s="7"/>
      <c r="K61" s="7">
        <v>0</v>
      </c>
      <c r="L61" s="7">
        <v>0</v>
      </c>
      <c r="M61" s="7"/>
      <c r="N61" s="7"/>
      <c r="O61" s="7"/>
      <c r="P61" s="7"/>
      <c r="Q61" s="7">
        <v>17854</v>
      </c>
      <c r="R61" s="7">
        <v>75253733</v>
      </c>
      <c r="S61" s="7">
        <v>35713</v>
      </c>
      <c r="T61" s="7">
        <v>147729810</v>
      </c>
      <c r="U61" s="7"/>
      <c r="V61" s="7"/>
      <c r="W61" s="7">
        <v>0</v>
      </c>
      <c r="X61" s="7">
        <v>0</v>
      </c>
      <c r="Y61" s="7"/>
      <c r="Z61" s="7"/>
      <c r="AA61" s="7">
        <v>75</v>
      </c>
      <c r="AB61" s="7">
        <v>36150</v>
      </c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>
        <f t="shared" si="0"/>
        <v>223019693</v>
      </c>
    </row>
    <row r="62" spans="1:173" x14ac:dyDescent="0.25">
      <c r="A62" s="9">
        <v>54</v>
      </c>
      <c r="B62" s="3" t="s">
        <v>23</v>
      </c>
      <c r="C62" s="7"/>
      <c r="D62" s="7"/>
      <c r="E62" s="7"/>
      <c r="F62" s="7"/>
      <c r="G62" s="7">
        <v>0</v>
      </c>
      <c r="H62" s="7">
        <v>0</v>
      </c>
      <c r="I62" s="7"/>
      <c r="J62" s="7"/>
      <c r="K62" s="7">
        <v>0</v>
      </c>
      <c r="L62" s="7">
        <v>0</v>
      </c>
      <c r="M62" s="7"/>
      <c r="N62" s="7"/>
      <c r="O62" s="7"/>
      <c r="P62" s="7"/>
      <c r="Q62" s="7">
        <v>2512</v>
      </c>
      <c r="R62" s="7">
        <v>10468622</v>
      </c>
      <c r="S62" s="7">
        <v>4664</v>
      </c>
      <c r="T62" s="7">
        <v>19441726</v>
      </c>
      <c r="U62" s="7"/>
      <c r="V62" s="7"/>
      <c r="W62" s="7">
        <v>0</v>
      </c>
      <c r="X62" s="7">
        <v>0</v>
      </c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>
        <f t="shared" si="0"/>
        <v>29910348</v>
      </c>
    </row>
    <row r="63" spans="1:173" x14ac:dyDescent="0.25">
      <c r="A63" s="9">
        <v>55</v>
      </c>
      <c r="B63" s="3" t="s">
        <v>21</v>
      </c>
      <c r="C63" s="7"/>
      <c r="D63" s="7"/>
      <c r="E63" s="7"/>
      <c r="F63" s="7"/>
      <c r="G63" s="7">
        <v>0</v>
      </c>
      <c r="H63" s="7">
        <v>0</v>
      </c>
      <c r="I63" s="7"/>
      <c r="J63" s="7"/>
      <c r="K63" s="7">
        <v>0</v>
      </c>
      <c r="L63" s="7">
        <v>0</v>
      </c>
      <c r="M63" s="7"/>
      <c r="N63" s="7"/>
      <c r="O63" s="7"/>
      <c r="P63" s="7"/>
      <c r="Q63" s="7">
        <v>1747</v>
      </c>
      <c r="R63" s="7">
        <v>7246512</v>
      </c>
      <c r="S63" s="7">
        <v>3245</v>
      </c>
      <c r="T63" s="7">
        <v>13457808</v>
      </c>
      <c r="U63" s="7"/>
      <c r="V63" s="7"/>
      <c r="W63" s="7">
        <v>0</v>
      </c>
      <c r="X63" s="7">
        <v>0</v>
      </c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>
        <f t="shared" si="0"/>
        <v>20704320</v>
      </c>
    </row>
    <row r="64" spans="1:173" x14ac:dyDescent="0.25">
      <c r="A64" s="9">
        <v>56</v>
      </c>
      <c r="B64" s="3" t="s">
        <v>29</v>
      </c>
      <c r="C64" s="7">
        <v>40</v>
      </c>
      <c r="D64" s="7">
        <v>1014388</v>
      </c>
      <c r="E64" s="7"/>
      <c r="F64" s="7"/>
      <c r="G64" s="7">
        <v>0</v>
      </c>
      <c r="H64" s="7">
        <v>0</v>
      </c>
      <c r="I64" s="7">
        <v>14</v>
      </c>
      <c r="J64" s="7">
        <v>1805328</v>
      </c>
      <c r="K64" s="7">
        <v>25</v>
      </c>
      <c r="L64" s="7">
        <v>294324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>
        <v>0</v>
      </c>
      <c r="X64" s="7">
        <v>0</v>
      </c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>
        <f t="shared" si="0"/>
        <v>3114040</v>
      </c>
    </row>
    <row r="65" spans="1:49" x14ac:dyDescent="0.25">
      <c r="A65" s="8">
        <v>57</v>
      </c>
      <c r="B65" s="2" t="s">
        <v>30</v>
      </c>
      <c r="C65" s="7"/>
      <c r="D65" s="7"/>
      <c r="E65" s="7"/>
      <c r="F65" s="7"/>
      <c r="G65" s="7">
        <v>0</v>
      </c>
      <c r="H65" s="7">
        <v>0</v>
      </c>
      <c r="I65" s="7"/>
      <c r="J65" s="7"/>
      <c r="K65" s="7">
        <v>0</v>
      </c>
      <c r="L65" s="7">
        <v>0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>
        <v>100</v>
      </c>
      <c r="X65" s="7">
        <v>14000</v>
      </c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>
        <f t="shared" si="0"/>
        <v>14000</v>
      </c>
    </row>
    <row r="66" spans="1:49" ht="31.5" x14ac:dyDescent="0.25">
      <c r="A66" s="9">
        <v>58</v>
      </c>
      <c r="B66" s="2" t="s">
        <v>84</v>
      </c>
      <c r="C66" s="7"/>
      <c r="D66" s="7"/>
      <c r="E66" s="7"/>
      <c r="F66" s="7"/>
      <c r="G66" s="7">
        <v>0</v>
      </c>
      <c r="H66" s="7">
        <v>0</v>
      </c>
      <c r="I66" s="7"/>
      <c r="J66" s="7"/>
      <c r="K66" s="7">
        <v>0</v>
      </c>
      <c r="L66" s="7">
        <v>0</v>
      </c>
      <c r="M66" s="7"/>
      <c r="N66" s="7"/>
      <c r="O66" s="7"/>
      <c r="P66" s="7"/>
      <c r="Q66" s="7"/>
      <c r="R66" s="7"/>
      <c r="S66" s="7"/>
      <c r="T66" s="7"/>
      <c r="U66" s="7">
        <v>10646</v>
      </c>
      <c r="V66" s="7">
        <v>22568323</v>
      </c>
      <c r="W66" s="7">
        <v>0</v>
      </c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>
        <f t="shared" si="0"/>
        <v>22568323</v>
      </c>
    </row>
    <row r="67" spans="1:49" x14ac:dyDescent="0.25">
      <c r="A67" s="9">
        <v>59</v>
      </c>
      <c r="B67" s="3" t="s">
        <v>52</v>
      </c>
      <c r="C67" s="7"/>
      <c r="D67" s="7"/>
      <c r="E67" s="7"/>
      <c r="F67" s="7"/>
      <c r="G67" s="7">
        <v>0</v>
      </c>
      <c r="H67" s="7">
        <v>0</v>
      </c>
      <c r="I67" s="7"/>
      <c r="J67" s="7"/>
      <c r="K67" s="7">
        <v>0</v>
      </c>
      <c r="L67" s="7">
        <v>0</v>
      </c>
      <c r="M67" s="7"/>
      <c r="N67" s="7"/>
      <c r="O67" s="7"/>
      <c r="P67" s="7"/>
      <c r="Q67" s="7"/>
      <c r="R67" s="7"/>
      <c r="S67" s="7"/>
      <c r="T67" s="7"/>
      <c r="U67" s="7"/>
      <c r="V67" s="7"/>
      <c r="W67" s="7">
        <v>0</v>
      </c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>
        <f t="shared" si="0"/>
        <v>0</v>
      </c>
    </row>
    <row r="68" spans="1:49" x14ac:dyDescent="0.25">
      <c r="A68" s="9">
        <v>60</v>
      </c>
      <c r="B68" s="3" t="s">
        <v>53</v>
      </c>
      <c r="C68" s="7"/>
      <c r="D68" s="7"/>
      <c r="E68" s="7"/>
      <c r="F68" s="7"/>
      <c r="G68" s="7">
        <v>0</v>
      </c>
      <c r="H68" s="7">
        <v>0</v>
      </c>
      <c r="I68" s="7"/>
      <c r="J68" s="7"/>
      <c r="K68" s="7">
        <v>0</v>
      </c>
      <c r="L68" s="7">
        <v>0</v>
      </c>
      <c r="M68" s="7"/>
      <c r="N68" s="7"/>
      <c r="O68" s="7"/>
      <c r="P68" s="7"/>
      <c r="Q68" s="7"/>
      <c r="R68" s="7"/>
      <c r="S68" s="7"/>
      <c r="T68" s="7"/>
      <c r="U68" s="7"/>
      <c r="V68" s="7"/>
      <c r="W68" s="7">
        <v>0</v>
      </c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>
        <f t="shared" si="0"/>
        <v>0</v>
      </c>
    </row>
    <row r="69" spans="1:49" x14ac:dyDescent="0.25">
      <c r="A69" s="8">
        <v>61</v>
      </c>
      <c r="B69" s="3" t="s">
        <v>51</v>
      </c>
      <c r="C69" s="7"/>
      <c r="D69" s="7"/>
      <c r="E69" s="7"/>
      <c r="F69" s="7"/>
      <c r="G69" s="7">
        <v>0</v>
      </c>
      <c r="H69" s="7">
        <v>0</v>
      </c>
      <c r="I69" s="7"/>
      <c r="J69" s="7"/>
      <c r="K69" s="7">
        <v>0</v>
      </c>
      <c r="L69" s="7">
        <v>0</v>
      </c>
      <c r="M69" s="7"/>
      <c r="N69" s="7"/>
      <c r="O69" s="7"/>
      <c r="P69" s="7"/>
      <c r="Q69" s="7"/>
      <c r="R69" s="7"/>
      <c r="S69" s="7"/>
      <c r="T69" s="7"/>
      <c r="U69" s="7"/>
      <c r="V69" s="7"/>
      <c r="W69" s="7">
        <v>0</v>
      </c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>
        <f t="shared" si="0"/>
        <v>0</v>
      </c>
    </row>
    <row r="70" spans="1:49" ht="31.5" x14ac:dyDescent="0.25">
      <c r="A70" s="9">
        <v>62</v>
      </c>
      <c r="B70" s="19" t="s">
        <v>92</v>
      </c>
      <c r="C70" s="7"/>
      <c r="D70" s="7"/>
      <c r="E70" s="7"/>
      <c r="F70" s="7"/>
      <c r="G70" s="7">
        <v>0</v>
      </c>
      <c r="H70" s="7">
        <v>0</v>
      </c>
      <c r="I70" s="7"/>
      <c r="J70" s="7"/>
      <c r="K70" s="7">
        <v>0</v>
      </c>
      <c r="L70" s="7">
        <v>0</v>
      </c>
      <c r="M70" s="7"/>
      <c r="N70" s="7"/>
      <c r="O70" s="7"/>
      <c r="P70" s="7"/>
      <c r="Q70" s="7"/>
      <c r="R70" s="7"/>
      <c r="S70" s="7"/>
      <c r="T70" s="7"/>
      <c r="U70" s="7"/>
      <c r="V70" s="7"/>
      <c r="W70" s="7">
        <v>0</v>
      </c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>
        <f t="shared" si="0"/>
        <v>0</v>
      </c>
    </row>
    <row r="71" spans="1:49" x14ac:dyDescent="0.25">
      <c r="A71" s="9">
        <v>63</v>
      </c>
      <c r="B71" s="3" t="s">
        <v>93</v>
      </c>
      <c r="C71" s="7"/>
      <c r="D71" s="7"/>
      <c r="E71" s="7"/>
      <c r="F71" s="7"/>
      <c r="G71" s="7">
        <v>0</v>
      </c>
      <c r="H71" s="7">
        <v>0</v>
      </c>
      <c r="I71" s="7"/>
      <c r="J71" s="7"/>
      <c r="K71" s="7">
        <v>0</v>
      </c>
      <c r="L71" s="7">
        <v>0</v>
      </c>
      <c r="M71" s="7"/>
      <c r="N71" s="7"/>
      <c r="O71" s="7"/>
      <c r="P71" s="7"/>
      <c r="Q71" s="7"/>
      <c r="R71" s="7"/>
      <c r="S71" s="7"/>
      <c r="T71" s="7"/>
      <c r="U71" s="7"/>
      <c r="V71" s="7"/>
      <c r="W71" s="7">
        <v>0</v>
      </c>
      <c r="X71" s="7"/>
      <c r="Y71" s="7"/>
      <c r="Z71" s="7"/>
      <c r="AA71" s="7">
        <v>100</v>
      </c>
      <c r="AB71" s="7">
        <v>24500</v>
      </c>
      <c r="AC71" s="7">
        <v>50</v>
      </c>
      <c r="AD71" s="7">
        <v>40800</v>
      </c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>
        <f t="shared" si="0"/>
        <v>65300</v>
      </c>
    </row>
    <row r="72" spans="1:49" x14ac:dyDescent="0.25">
      <c r="A72" s="9">
        <v>64</v>
      </c>
      <c r="B72" s="3" t="s">
        <v>94</v>
      </c>
      <c r="C72" s="7"/>
      <c r="D72" s="7"/>
      <c r="E72" s="7"/>
      <c r="F72" s="7"/>
      <c r="G72" s="7">
        <v>0</v>
      </c>
      <c r="H72" s="7">
        <v>0</v>
      </c>
      <c r="I72" s="7"/>
      <c r="J72" s="7"/>
      <c r="K72" s="7">
        <v>0</v>
      </c>
      <c r="L72" s="7">
        <v>0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7">
        <v>0</v>
      </c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>
        <f t="shared" si="0"/>
        <v>0</v>
      </c>
    </row>
    <row r="73" spans="1:49" x14ac:dyDescent="0.25">
      <c r="A73" s="6"/>
      <c r="B73" s="1" t="s">
        <v>14</v>
      </c>
      <c r="C73" s="7">
        <f>SUM(C9:C72)</f>
        <v>99499</v>
      </c>
      <c r="D73" s="7">
        <f t="shared" ref="D73:AW73" si="1">SUM(D9:D72)</f>
        <v>2645829774</v>
      </c>
      <c r="E73" s="7">
        <f t="shared" si="1"/>
        <v>5460</v>
      </c>
      <c r="F73" s="7">
        <f t="shared" si="1"/>
        <v>542922098</v>
      </c>
      <c r="G73" s="7">
        <f t="shared" si="1"/>
        <v>3003</v>
      </c>
      <c r="H73" s="7">
        <f t="shared" si="1"/>
        <v>109785853</v>
      </c>
      <c r="I73" s="7">
        <f t="shared" si="1"/>
        <v>2735</v>
      </c>
      <c r="J73" s="7">
        <f t="shared" si="1"/>
        <v>467493522</v>
      </c>
      <c r="K73" s="7">
        <f t="shared" si="1"/>
        <v>34981</v>
      </c>
      <c r="L73" s="7">
        <f t="shared" si="1"/>
        <v>408229940</v>
      </c>
      <c r="M73" s="7">
        <f t="shared" si="1"/>
        <v>4880</v>
      </c>
      <c r="N73" s="7">
        <f t="shared" si="1"/>
        <v>413302652</v>
      </c>
      <c r="O73" s="7">
        <f t="shared" si="1"/>
        <v>235</v>
      </c>
      <c r="P73" s="7">
        <f t="shared" si="1"/>
        <v>29285466</v>
      </c>
      <c r="Q73" s="7">
        <f t="shared" si="1"/>
        <v>22113</v>
      </c>
      <c r="R73" s="7">
        <f t="shared" si="1"/>
        <v>92968867</v>
      </c>
      <c r="S73" s="7">
        <f t="shared" si="1"/>
        <v>43622</v>
      </c>
      <c r="T73" s="7">
        <f t="shared" si="1"/>
        <v>180629344</v>
      </c>
      <c r="U73" s="7">
        <f t="shared" si="1"/>
        <v>176690</v>
      </c>
      <c r="V73" s="7">
        <f t="shared" si="1"/>
        <v>254296195.60000002</v>
      </c>
      <c r="W73" s="7">
        <f t="shared" si="1"/>
        <v>2987165</v>
      </c>
      <c r="X73" s="7">
        <f t="shared" si="1"/>
        <v>418203100</v>
      </c>
      <c r="Y73" s="7">
        <f t="shared" si="1"/>
        <v>385327</v>
      </c>
      <c r="Z73" s="7">
        <f t="shared" si="1"/>
        <v>258747158</v>
      </c>
      <c r="AA73" s="7">
        <f t="shared" si="1"/>
        <v>1464965</v>
      </c>
      <c r="AB73" s="7">
        <f t="shared" si="1"/>
        <v>59428450</v>
      </c>
      <c r="AC73" s="7">
        <f t="shared" si="1"/>
        <v>1073445</v>
      </c>
      <c r="AD73" s="7">
        <f t="shared" si="1"/>
        <v>90155968</v>
      </c>
      <c r="AE73" s="7">
        <f t="shared" si="1"/>
        <v>2212276287</v>
      </c>
      <c r="AF73" s="7">
        <f t="shared" si="1"/>
        <v>2162</v>
      </c>
      <c r="AG73" s="7">
        <f t="shared" si="1"/>
        <v>8985272</v>
      </c>
      <c r="AH73" s="7">
        <f t="shared" si="1"/>
        <v>139195</v>
      </c>
      <c r="AI73" s="7">
        <f t="shared" si="1"/>
        <v>299187865</v>
      </c>
      <c r="AJ73" s="7">
        <f t="shared" si="1"/>
        <v>33000</v>
      </c>
      <c r="AK73" s="7">
        <f t="shared" si="1"/>
        <v>44457599</v>
      </c>
      <c r="AL73" s="7">
        <f t="shared" si="1"/>
        <v>5708</v>
      </c>
      <c r="AM73" s="7">
        <f t="shared" si="1"/>
        <v>8960879</v>
      </c>
      <c r="AN73" s="7">
        <f t="shared" si="1"/>
        <v>187728</v>
      </c>
      <c r="AO73" s="7">
        <f t="shared" si="1"/>
        <v>357891178</v>
      </c>
      <c r="AP73" s="7">
        <f t="shared" si="1"/>
        <v>15911</v>
      </c>
      <c r="AQ73" s="7">
        <f t="shared" si="1"/>
        <v>8862427</v>
      </c>
      <c r="AR73" s="7">
        <f t="shared" si="1"/>
        <v>208932</v>
      </c>
      <c r="AS73" s="7">
        <f t="shared" si="1"/>
        <v>561229353</v>
      </c>
      <c r="AT73" s="7">
        <f t="shared" si="1"/>
        <v>95</v>
      </c>
      <c r="AU73" s="7">
        <f t="shared" si="1"/>
        <v>5943796</v>
      </c>
      <c r="AV73" s="7">
        <f t="shared" si="1"/>
        <v>28897275</v>
      </c>
      <c r="AW73" s="7">
        <f t="shared" si="1"/>
        <v>8779625098.5999985</v>
      </c>
    </row>
    <row r="74" spans="1:49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</row>
    <row r="75" spans="1:49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</row>
    <row r="76" spans="1:49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</row>
    <row r="77" spans="1:49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</row>
    <row r="78" spans="1:49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</row>
    <row r="79" spans="1:49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</row>
    <row r="80" spans="1:49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</row>
    <row r="81" spans="3:49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</row>
    <row r="82" spans="3:49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</row>
    <row r="83" spans="3:49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</row>
    <row r="84" spans="3:49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</row>
    <row r="85" spans="3:49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</row>
    <row r="86" spans="3:49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</row>
    <row r="87" spans="3:49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</row>
    <row r="88" spans="3:49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</row>
    <row r="89" spans="3:49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</row>
    <row r="90" spans="3:49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</row>
    <row r="91" spans="3:49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</row>
    <row r="92" spans="3:49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</row>
    <row r="93" spans="3:49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</row>
    <row r="94" spans="3:49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</row>
    <row r="95" spans="3:49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</row>
    <row r="96" spans="3:49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</row>
    <row r="97" spans="3:49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</row>
    <row r="98" spans="3:49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</row>
    <row r="99" spans="3:49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</row>
    <row r="100" spans="3:49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</row>
    <row r="101" spans="3:49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</row>
    <row r="102" spans="3:49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</row>
    <row r="103" spans="3:49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</row>
    <row r="104" spans="3:49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</row>
    <row r="105" spans="3:49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</row>
    <row r="106" spans="3:49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</row>
    <row r="107" spans="3:49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</row>
    <row r="108" spans="3:49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</row>
    <row r="109" spans="3:49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</row>
    <row r="110" spans="3:49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</row>
    <row r="111" spans="3:49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</row>
    <row r="112" spans="3:49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</row>
    <row r="113" spans="3:49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</row>
    <row r="114" spans="3:49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</row>
    <row r="115" spans="3:49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</row>
    <row r="116" spans="3:49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</row>
    <row r="117" spans="3:49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</row>
    <row r="118" spans="3:49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</row>
    <row r="119" spans="3:49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</row>
    <row r="120" spans="3:49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</row>
    <row r="121" spans="3:49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</row>
    <row r="122" spans="3:49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</row>
    <row r="123" spans="3:49" ht="15" customHeight="1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</row>
    <row r="124" spans="3:49" x14ac:dyDescent="0.25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</row>
    <row r="125" spans="3:49" x14ac:dyDescent="0.25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</row>
    <row r="126" spans="3:49" x14ac:dyDescent="0.25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</row>
    <row r="127" spans="3:49" x14ac:dyDescent="0.25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</row>
    <row r="128" spans="3:49" x14ac:dyDescent="0.25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</row>
    <row r="129" spans="3:49" x14ac:dyDescent="0.25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</row>
    <row r="130" spans="3:49" x14ac:dyDescent="0.25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</row>
    <row r="131" spans="3:49" x14ac:dyDescent="0.25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</row>
    <row r="132" spans="3:49" x14ac:dyDescent="0.25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</row>
    <row r="133" spans="3:49" x14ac:dyDescent="0.25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</row>
    <row r="134" spans="3:49" x14ac:dyDescent="0.25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</row>
    <row r="135" spans="3:49" x14ac:dyDescent="0.25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</row>
    <row r="136" spans="3:49" x14ac:dyDescent="0.25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</row>
    <row r="137" spans="3:49" x14ac:dyDescent="0.25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</row>
    <row r="138" spans="3:49" x14ac:dyDescent="0.25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</row>
    <row r="139" spans="3:49" x14ac:dyDescent="0.25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</row>
    <row r="140" spans="3:49" x14ac:dyDescent="0.25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</row>
    <row r="141" spans="3:49" x14ac:dyDescent="0.25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</row>
    <row r="142" spans="3:49" x14ac:dyDescent="0.25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</row>
    <row r="143" spans="3:49" x14ac:dyDescent="0.25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</row>
    <row r="144" spans="3:49" x14ac:dyDescent="0.25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</row>
    <row r="145" spans="3:49" x14ac:dyDescent="0.25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</row>
    <row r="146" spans="3:49" x14ac:dyDescent="0.25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</row>
    <row r="147" spans="3:49" x14ac:dyDescent="0.25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</row>
    <row r="148" spans="3:49" x14ac:dyDescent="0.25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</row>
    <row r="149" spans="3:49" x14ac:dyDescent="0.25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</row>
    <row r="150" spans="3:49" x14ac:dyDescent="0.25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</row>
    <row r="151" spans="3:49" x14ac:dyDescent="0.25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</row>
    <row r="152" spans="3:49" x14ac:dyDescent="0.25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</row>
    <row r="153" spans="3:49" x14ac:dyDescent="0.25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</row>
    <row r="154" spans="3:49" x14ac:dyDescent="0.25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</row>
    <row r="155" spans="3:49" x14ac:dyDescent="0.25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</row>
    <row r="156" spans="3:49" x14ac:dyDescent="0.25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</row>
    <row r="157" spans="3:49" x14ac:dyDescent="0.25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</row>
    <row r="158" spans="3:49" x14ac:dyDescent="0.25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</row>
    <row r="159" spans="3:49" x14ac:dyDescent="0.25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</row>
    <row r="160" spans="3:49" x14ac:dyDescent="0.25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</row>
    <row r="161" spans="3:49" x14ac:dyDescent="0.25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</row>
    <row r="162" spans="3:49" x14ac:dyDescent="0.25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</row>
    <row r="163" spans="3:49" x14ac:dyDescent="0.25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</row>
    <row r="164" spans="3:49" x14ac:dyDescent="0.25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</row>
    <row r="165" spans="3:49" x14ac:dyDescent="0.25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</row>
    <row r="166" spans="3:49" x14ac:dyDescent="0.25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</row>
    <row r="167" spans="3:49" x14ac:dyDescent="0.25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</row>
    <row r="168" spans="3:49" x14ac:dyDescent="0.25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</row>
    <row r="169" spans="3:49" x14ac:dyDescent="0.25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</row>
    <row r="170" spans="3:49" x14ac:dyDescent="0.25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</row>
    <row r="171" spans="3:49" x14ac:dyDescent="0.25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</row>
    <row r="172" spans="3:49" x14ac:dyDescent="0.25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</row>
    <row r="173" spans="3:49" x14ac:dyDescent="0.25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</row>
    <row r="174" spans="3:49" x14ac:dyDescent="0.25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</row>
    <row r="175" spans="3:49" x14ac:dyDescent="0.25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</row>
    <row r="176" spans="3:49" x14ac:dyDescent="0.25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</row>
    <row r="177" spans="3:49" x14ac:dyDescent="0.25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</row>
    <row r="178" spans="3:49" x14ac:dyDescent="0.25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</row>
    <row r="179" spans="3:49" x14ac:dyDescent="0.25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</row>
    <row r="180" spans="3:49" x14ac:dyDescent="0.25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</row>
    <row r="181" spans="3:49" x14ac:dyDescent="0.25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</row>
    <row r="182" spans="3:49" x14ac:dyDescent="0.25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</row>
    <row r="183" spans="3:49" x14ac:dyDescent="0.25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</row>
    <row r="184" spans="3:49" x14ac:dyDescent="0.25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</row>
    <row r="185" spans="3:49" x14ac:dyDescent="0.25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</row>
    <row r="186" spans="3:49" x14ac:dyDescent="0.25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</row>
    <row r="187" spans="3:49" x14ac:dyDescent="0.25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</row>
    <row r="188" spans="3:49" x14ac:dyDescent="0.25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</row>
    <row r="189" spans="3:49" x14ac:dyDescent="0.25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</row>
    <row r="190" spans="3:49" x14ac:dyDescent="0.25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</row>
    <row r="191" spans="3:49" x14ac:dyDescent="0.25"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</row>
    <row r="192" spans="3:49" x14ac:dyDescent="0.25"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</row>
    <row r="193" spans="3:49" x14ac:dyDescent="0.25"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</row>
    <row r="194" spans="3:49" x14ac:dyDescent="0.25"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</row>
    <row r="195" spans="3:49" x14ac:dyDescent="0.25"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</row>
    <row r="196" spans="3:49" x14ac:dyDescent="0.25"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</row>
    <row r="197" spans="3:49" x14ac:dyDescent="0.25"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</row>
    <row r="198" spans="3:49" x14ac:dyDescent="0.25"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</row>
    <row r="199" spans="3:49" x14ac:dyDescent="0.25"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</row>
    <row r="200" spans="3:49" x14ac:dyDescent="0.25"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</row>
    <row r="201" spans="3:49" x14ac:dyDescent="0.25"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</row>
    <row r="202" spans="3:49" x14ac:dyDescent="0.25"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</row>
    <row r="203" spans="3:49" x14ac:dyDescent="0.25"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</row>
    <row r="204" spans="3:49" x14ac:dyDescent="0.25"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</row>
    <row r="205" spans="3:49" x14ac:dyDescent="0.25"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</row>
    <row r="206" spans="3:49" x14ac:dyDescent="0.25"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</row>
    <row r="207" spans="3:49" x14ac:dyDescent="0.25"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</row>
    <row r="208" spans="3:49" x14ac:dyDescent="0.25"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</row>
    <row r="209" spans="3:49" x14ac:dyDescent="0.25"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</row>
    <row r="210" spans="3:49" x14ac:dyDescent="0.25"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</row>
    <row r="211" spans="3:49" x14ac:dyDescent="0.25"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</row>
    <row r="212" spans="3:49" x14ac:dyDescent="0.25"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</row>
    <row r="213" spans="3:49" x14ac:dyDescent="0.25"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</row>
    <row r="214" spans="3:49" x14ac:dyDescent="0.25"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</row>
    <row r="215" spans="3:49" x14ac:dyDescent="0.25"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</row>
    <row r="216" spans="3:49" x14ac:dyDescent="0.25"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</row>
    <row r="217" spans="3:49" x14ac:dyDescent="0.25"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</row>
    <row r="218" spans="3:49" x14ac:dyDescent="0.25"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</row>
    <row r="219" spans="3:49" x14ac:dyDescent="0.25"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</row>
    <row r="220" spans="3:49" x14ac:dyDescent="0.25"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</row>
    <row r="221" spans="3:49" x14ac:dyDescent="0.25"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</row>
    <row r="222" spans="3:49" x14ac:dyDescent="0.25"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</row>
    <row r="223" spans="3:49" x14ac:dyDescent="0.25"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</row>
    <row r="224" spans="3:49" x14ac:dyDescent="0.25"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</row>
    <row r="225" spans="3:49" x14ac:dyDescent="0.25"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</row>
    <row r="226" spans="3:49" x14ac:dyDescent="0.25"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</row>
    <row r="227" spans="3:49" x14ac:dyDescent="0.25"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</row>
    <row r="228" spans="3:49" x14ac:dyDescent="0.25"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</row>
    <row r="229" spans="3:49" x14ac:dyDescent="0.25"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</row>
    <row r="230" spans="3:49" x14ac:dyDescent="0.25"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</row>
    <row r="231" spans="3:49" x14ac:dyDescent="0.25"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</row>
    <row r="232" spans="3:49" x14ac:dyDescent="0.25"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</row>
    <row r="233" spans="3:49" x14ac:dyDescent="0.25"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</row>
    <row r="234" spans="3:49" x14ac:dyDescent="0.25"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</row>
    <row r="235" spans="3:49" x14ac:dyDescent="0.25"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</row>
    <row r="236" spans="3:49" x14ac:dyDescent="0.25"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</row>
    <row r="237" spans="3:49" x14ac:dyDescent="0.25"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</row>
    <row r="238" spans="3:49" x14ac:dyDescent="0.25"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</row>
    <row r="239" spans="3:49" x14ac:dyDescent="0.25"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</row>
    <row r="240" spans="3:49" x14ac:dyDescent="0.25"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</row>
    <row r="241" spans="3:49" x14ac:dyDescent="0.25"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</row>
    <row r="242" spans="3:49" x14ac:dyDescent="0.25"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</row>
    <row r="243" spans="3:49" x14ac:dyDescent="0.25"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</row>
    <row r="244" spans="3:49" x14ac:dyDescent="0.25"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</row>
    <row r="245" spans="3:49" x14ac:dyDescent="0.25"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</row>
    <row r="246" spans="3:49" x14ac:dyDescent="0.25"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</row>
    <row r="247" spans="3:49" x14ac:dyDescent="0.25"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</row>
    <row r="248" spans="3:49" x14ac:dyDescent="0.25"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</row>
    <row r="249" spans="3:49" x14ac:dyDescent="0.25"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</row>
    <row r="250" spans="3:49" x14ac:dyDescent="0.25"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</row>
    <row r="251" spans="3:49" x14ac:dyDescent="0.25"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</row>
    <row r="252" spans="3:49" x14ac:dyDescent="0.25"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</row>
    <row r="253" spans="3:49" x14ac:dyDescent="0.25"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</row>
    <row r="254" spans="3:49" x14ac:dyDescent="0.25"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</row>
    <row r="255" spans="3:49" x14ac:dyDescent="0.25"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</row>
    <row r="256" spans="3:49" x14ac:dyDescent="0.25"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</row>
    <row r="257" spans="3:49" x14ac:dyDescent="0.25"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</row>
    <row r="258" spans="3:49" x14ac:dyDescent="0.25"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</row>
    <row r="259" spans="3:49" x14ac:dyDescent="0.25"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</row>
    <row r="260" spans="3:49" x14ac:dyDescent="0.25"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</row>
    <row r="261" spans="3:49" x14ac:dyDescent="0.25"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</row>
    <row r="262" spans="3:49" x14ac:dyDescent="0.25"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</row>
    <row r="263" spans="3:49" x14ac:dyDescent="0.25"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</row>
    <row r="264" spans="3:49" x14ac:dyDescent="0.25"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</row>
    <row r="265" spans="3:49" x14ac:dyDescent="0.25"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</row>
    <row r="266" spans="3:49" x14ac:dyDescent="0.25"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</row>
    <row r="267" spans="3:49" x14ac:dyDescent="0.25"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</row>
    <row r="268" spans="3:49" x14ac:dyDescent="0.25"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</row>
    <row r="269" spans="3:49" x14ac:dyDescent="0.25"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</row>
    <row r="270" spans="3:49" x14ac:dyDescent="0.25"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</row>
    <row r="271" spans="3:49" x14ac:dyDescent="0.25"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</row>
    <row r="272" spans="3:49" x14ac:dyDescent="0.25"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</row>
    <row r="273" spans="3:49" x14ac:dyDescent="0.25"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</row>
    <row r="274" spans="3:49" x14ac:dyDescent="0.25"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</row>
    <row r="275" spans="3:49" x14ac:dyDescent="0.25"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</row>
    <row r="276" spans="3:49" x14ac:dyDescent="0.25"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</row>
    <row r="277" spans="3:49" x14ac:dyDescent="0.25"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</row>
    <row r="278" spans="3:49" x14ac:dyDescent="0.25"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</row>
    <row r="279" spans="3:49" x14ac:dyDescent="0.25"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</row>
    <row r="280" spans="3:49" x14ac:dyDescent="0.25"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</row>
    <row r="281" spans="3:49" x14ac:dyDescent="0.25"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</row>
    <row r="282" spans="3:49" x14ac:dyDescent="0.25"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</row>
    <row r="283" spans="3:49" x14ac:dyDescent="0.25"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</row>
    <row r="284" spans="3:49" x14ac:dyDescent="0.25"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</row>
    <row r="285" spans="3:49" x14ac:dyDescent="0.25"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</row>
    <row r="286" spans="3:49" x14ac:dyDescent="0.25"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</row>
    <row r="287" spans="3:49" x14ac:dyDescent="0.25"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</row>
    <row r="288" spans="3:49" x14ac:dyDescent="0.25"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</row>
    <row r="289" spans="3:49" x14ac:dyDescent="0.25"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</row>
    <row r="290" spans="3:49" x14ac:dyDescent="0.25"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</row>
    <row r="291" spans="3:49" x14ac:dyDescent="0.25"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</row>
    <row r="292" spans="3:49" x14ac:dyDescent="0.25"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</row>
    <row r="293" spans="3:49" x14ac:dyDescent="0.25"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</row>
    <row r="294" spans="3:49" x14ac:dyDescent="0.25"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</row>
    <row r="295" spans="3:49" x14ac:dyDescent="0.25"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</row>
    <row r="296" spans="3:49" x14ac:dyDescent="0.25"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</row>
    <row r="297" spans="3:49" x14ac:dyDescent="0.25"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</row>
    <row r="298" spans="3:49" x14ac:dyDescent="0.25"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</row>
    <row r="299" spans="3:49" x14ac:dyDescent="0.25"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</row>
    <row r="300" spans="3:49" x14ac:dyDescent="0.25"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</row>
    <row r="301" spans="3:49" x14ac:dyDescent="0.25"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</row>
    <row r="302" spans="3:49" x14ac:dyDescent="0.25"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</row>
    <row r="303" spans="3:49" x14ac:dyDescent="0.25"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</row>
    <row r="304" spans="3:49" x14ac:dyDescent="0.25"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</row>
    <row r="305" spans="3:49" x14ac:dyDescent="0.25"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</row>
    <row r="306" spans="3:49" x14ac:dyDescent="0.25"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</row>
    <row r="307" spans="3:49" x14ac:dyDescent="0.25"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</row>
    <row r="308" spans="3:49" x14ac:dyDescent="0.25"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</row>
    <row r="309" spans="3:49" x14ac:dyDescent="0.25"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</row>
    <row r="310" spans="3:49" x14ac:dyDescent="0.25"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</row>
    <row r="311" spans="3:49" x14ac:dyDescent="0.25"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</row>
    <row r="312" spans="3:49" x14ac:dyDescent="0.25"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</row>
    <row r="313" spans="3:49" x14ac:dyDescent="0.25"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</row>
    <row r="314" spans="3:49" x14ac:dyDescent="0.25"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</row>
    <row r="315" spans="3:49" x14ac:dyDescent="0.25"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</row>
    <row r="316" spans="3:49" x14ac:dyDescent="0.25"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</row>
    <row r="317" spans="3:49" x14ac:dyDescent="0.25"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</row>
    <row r="318" spans="3:49" x14ac:dyDescent="0.25"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</row>
    <row r="319" spans="3:49" x14ac:dyDescent="0.25"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</row>
    <row r="320" spans="3:49" x14ac:dyDescent="0.25"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</row>
    <row r="321" spans="3:49" x14ac:dyDescent="0.25"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</row>
    <row r="322" spans="3:49" x14ac:dyDescent="0.25"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</row>
    <row r="323" spans="3:49" x14ac:dyDescent="0.25"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</row>
    <row r="324" spans="3:49" x14ac:dyDescent="0.25"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</row>
    <row r="325" spans="3:49" x14ac:dyDescent="0.25"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</row>
    <row r="326" spans="3:49" x14ac:dyDescent="0.25"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</row>
    <row r="327" spans="3:49" x14ac:dyDescent="0.25"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</row>
    <row r="328" spans="3:49" x14ac:dyDescent="0.25"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</row>
    <row r="329" spans="3:49" x14ac:dyDescent="0.25"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</row>
    <row r="330" spans="3:49" x14ac:dyDescent="0.25"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</row>
    <row r="331" spans="3:49" x14ac:dyDescent="0.25"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</row>
    <row r="332" spans="3:49" x14ac:dyDescent="0.25"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</row>
    <row r="333" spans="3:49" x14ac:dyDescent="0.25"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</row>
    <row r="334" spans="3:49" x14ac:dyDescent="0.25"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</row>
    <row r="335" spans="3:49" x14ac:dyDescent="0.25"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</row>
    <row r="336" spans="3:49" x14ac:dyDescent="0.25"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</row>
    <row r="337" spans="3:49" x14ac:dyDescent="0.25"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</row>
    <row r="338" spans="3:49" x14ac:dyDescent="0.25"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</row>
    <row r="339" spans="3:49" x14ac:dyDescent="0.25"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</row>
    <row r="340" spans="3:49" x14ac:dyDescent="0.25"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</row>
    <row r="341" spans="3:49" x14ac:dyDescent="0.25"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</row>
    <row r="342" spans="3:49" x14ac:dyDescent="0.25"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</row>
    <row r="343" spans="3:49" x14ac:dyDescent="0.25"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</row>
    <row r="344" spans="3:49" x14ac:dyDescent="0.25"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</row>
    <row r="345" spans="3:49" x14ac:dyDescent="0.25"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</row>
    <row r="346" spans="3:49" x14ac:dyDescent="0.25"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</row>
    <row r="347" spans="3:49" x14ac:dyDescent="0.25"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</row>
    <row r="348" spans="3:49" x14ac:dyDescent="0.25"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</row>
    <row r="349" spans="3:49" x14ac:dyDescent="0.25"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</row>
    <row r="350" spans="3:49" x14ac:dyDescent="0.25"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</row>
    <row r="351" spans="3:49" x14ac:dyDescent="0.25"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</row>
    <row r="352" spans="3:49" x14ac:dyDescent="0.25"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</row>
    <row r="353" spans="3:49" x14ac:dyDescent="0.25"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</row>
    <row r="354" spans="3:49" x14ac:dyDescent="0.25"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</row>
    <row r="355" spans="3:49" x14ac:dyDescent="0.25"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</row>
    <row r="356" spans="3:49" x14ac:dyDescent="0.25"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</row>
    <row r="357" spans="3:49" x14ac:dyDescent="0.25"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</row>
    <row r="358" spans="3:49" x14ac:dyDescent="0.25"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</row>
    <row r="359" spans="3:49" x14ac:dyDescent="0.25"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</row>
    <row r="360" spans="3:49" x14ac:dyDescent="0.25"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</row>
    <row r="361" spans="3:49" x14ac:dyDescent="0.25"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</row>
    <row r="362" spans="3:49" x14ac:dyDescent="0.25"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</row>
    <row r="363" spans="3:49" x14ac:dyDescent="0.25"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</row>
    <row r="364" spans="3:49" x14ac:dyDescent="0.25"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</row>
    <row r="365" spans="3:49" x14ac:dyDescent="0.25"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</row>
    <row r="366" spans="3:49" x14ac:dyDescent="0.25"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</row>
    <row r="367" spans="3:49" x14ac:dyDescent="0.25"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</row>
    <row r="368" spans="3:49" x14ac:dyDescent="0.25"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</row>
    <row r="369" spans="3:49" x14ac:dyDescent="0.25"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</row>
    <row r="370" spans="3:49" x14ac:dyDescent="0.25"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</row>
    <row r="371" spans="3:49" x14ac:dyDescent="0.25"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</row>
    <row r="372" spans="3:49" x14ac:dyDescent="0.25"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</row>
    <row r="373" spans="3:49" x14ac:dyDescent="0.25"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</row>
    <row r="374" spans="3:49" x14ac:dyDescent="0.25"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</row>
    <row r="375" spans="3:49" x14ac:dyDescent="0.25"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</row>
    <row r="376" spans="3:49" x14ac:dyDescent="0.25"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</row>
    <row r="377" spans="3:49" x14ac:dyDescent="0.25"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</row>
    <row r="378" spans="3:49" x14ac:dyDescent="0.25"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</row>
    <row r="379" spans="3:49" x14ac:dyDescent="0.25"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</row>
    <row r="380" spans="3:49" x14ac:dyDescent="0.25"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</row>
    <row r="381" spans="3:49" x14ac:dyDescent="0.25"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</row>
    <row r="382" spans="3:49" x14ac:dyDescent="0.25"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</row>
    <row r="383" spans="3:49" x14ac:dyDescent="0.25"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</row>
    <row r="384" spans="3:49" x14ac:dyDescent="0.25"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</row>
    <row r="385" spans="3:49" x14ac:dyDescent="0.25"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</row>
    <row r="386" spans="3:49" x14ac:dyDescent="0.25"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</row>
    <row r="387" spans="3:49" x14ac:dyDescent="0.25"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</row>
    <row r="388" spans="3:49" x14ac:dyDescent="0.25"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</row>
    <row r="389" spans="3:49" x14ac:dyDescent="0.25"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</row>
    <row r="390" spans="3:49" x14ac:dyDescent="0.25"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</row>
    <row r="391" spans="3:49" x14ac:dyDescent="0.25"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</row>
    <row r="392" spans="3:49" x14ac:dyDescent="0.25"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</row>
    <row r="393" spans="3:49" x14ac:dyDescent="0.25"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</row>
    <row r="394" spans="3:49" x14ac:dyDescent="0.25"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</row>
    <row r="395" spans="3:49" x14ac:dyDescent="0.25"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</row>
    <row r="396" spans="3:49" x14ac:dyDescent="0.25"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</row>
    <row r="397" spans="3:49" x14ac:dyDescent="0.25"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</row>
    <row r="398" spans="3:49" x14ac:dyDescent="0.25"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</row>
    <row r="399" spans="3:49" x14ac:dyDescent="0.25"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</row>
    <row r="400" spans="3:49" x14ac:dyDescent="0.25"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</row>
    <row r="401" spans="3:49" x14ac:dyDescent="0.25"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</row>
    <row r="402" spans="3:49" x14ac:dyDescent="0.25"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</row>
    <row r="403" spans="3:49" x14ac:dyDescent="0.25"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</row>
    <row r="404" spans="3:49" x14ac:dyDescent="0.25"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</row>
    <row r="405" spans="3:49" x14ac:dyDescent="0.25"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</row>
    <row r="406" spans="3:49" x14ac:dyDescent="0.25"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</row>
    <row r="407" spans="3:49" x14ac:dyDescent="0.25"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</row>
    <row r="408" spans="3:49" x14ac:dyDescent="0.25"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</row>
    <row r="409" spans="3:49" x14ac:dyDescent="0.25"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</row>
    <row r="410" spans="3:49" x14ac:dyDescent="0.25"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</row>
    <row r="411" spans="3:49" x14ac:dyDescent="0.25"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</row>
    <row r="412" spans="3:49" x14ac:dyDescent="0.25"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</row>
    <row r="413" spans="3:49" x14ac:dyDescent="0.25"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</row>
    <row r="414" spans="3:49" x14ac:dyDescent="0.25"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</row>
    <row r="415" spans="3:49" x14ac:dyDescent="0.25"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</row>
    <row r="416" spans="3:49" x14ac:dyDescent="0.25"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</row>
    <row r="417" spans="3:49" x14ac:dyDescent="0.25"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</row>
    <row r="418" spans="3:49" x14ac:dyDescent="0.25"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</row>
    <row r="419" spans="3:49" x14ac:dyDescent="0.25"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</row>
    <row r="420" spans="3:49" x14ac:dyDescent="0.25"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</row>
    <row r="421" spans="3:49" x14ac:dyDescent="0.25"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</row>
    <row r="422" spans="3:49" x14ac:dyDescent="0.25"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</row>
    <row r="423" spans="3:49" x14ac:dyDescent="0.25"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</row>
    <row r="424" spans="3:49" x14ac:dyDescent="0.25"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</row>
    <row r="425" spans="3:49" x14ac:dyDescent="0.25"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</row>
    <row r="426" spans="3:49" x14ac:dyDescent="0.25"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</row>
    <row r="427" spans="3:49" x14ac:dyDescent="0.25"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</row>
    <row r="428" spans="3:49" x14ac:dyDescent="0.25"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</row>
    <row r="429" spans="3:49" x14ac:dyDescent="0.25"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</row>
    <row r="430" spans="3:49" x14ac:dyDescent="0.25"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</row>
    <row r="431" spans="3:49" x14ac:dyDescent="0.25"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</row>
    <row r="432" spans="3:49" x14ac:dyDescent="0.25"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</row>
    <row r="433" spans="3:49" x14ac:dyDescent="0.25"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</row>
    <row r="434" spans="3:49" x14ac:dyDescent="0.25"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</row>
    <row r="435" spans="3:49" x14ac:dyDescent="0.25"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</row>
    <row r="436" spans="3:49" x14ac:dyDescent="0.25"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</row>
    <row r="437" spans="3:49" x14ac:dyDescent="0.25"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</row>
    <row r="438" spans="3:49" x14ac:dyDescent="0.25"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</row>
    <row r="439" spans="3:49" x14ac:dyDescent="0.25"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</row>
    <row r="440" spans="3:49" x14ac:dyDescent="0.25"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</row>
    <row r="441" spans="3:49" x14ac:dyDescent="0.25"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</row>
    <row r="442" spans="3:49" x14ac:dyDescent="0.25"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</row>
    <row r="443" spans="3:49" x14ac:dyDescent="0.25"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</row>
    <row r="444" spans="3:49" x14ac:dyDescent="0.25"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</row>
    <row r="445" spans="3:49" x14ac:dyDescent="0.25"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</row>
    <row r="446" spans="3:49" x14ac:dyDescent="0.25"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</row>
    <row r="447" spans="3:49" x14ac:dyDescent="0.25"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</row>
    <row r="448" spans="3:49" x14ac:dyDescent="0.25"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</row>
    <row r="449" spans="3:49" x14ac:dyDescent="0.25"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</row>
    <row r="450" spans="3:49" x14ac:dyDescent="0.25"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</row>
    <row r="451" spans="3:49" x14ac:dyDescent="0.25"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</row>
    <row r="452" spans="3:49" x14ac:dyDescent="0.25"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</row>
    <row r="453" spans="3:49" x14ac:dyDescent="0.25"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</row>
    <row r="454" spans="3:49" x14ac:dyDescent="0.25"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</row>
    <row r="455" spans="3:49" x14ac:dyDescent="0.25"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</row>
    <row r="456" spans="3:49" x14ac:dyDescent="0.25"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</row>
    <row r="457" spans="3:49" x14ac:dyDescent="0.25"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</row>
    <row r="458" spans="3:49" x14ac:dyDescent="0.25"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</row>
    <row r="459" spans="3:49" x14ac:dyDescent="0.25"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</row>
    <row r="460" spans="3:49" x14ac:dyDescent="0.25"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</row>
    <row r="461" spans="3:49" x14ac:dyDescent="0.25"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</row>
    <row r="462" spans="3:49" x14ac:dyDescent="0.25"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</row>
    <row r="463" spans="3:49" x14ac:dyDescent="0.25"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</row>
    <row r="464" spans="3:49" x14ac:dyDescent="0.25"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</row>
    <row r="465" spans="3:49" x14ac:dyDescent="0.25"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</row>
    <row r="466" spans="3:49" x14ac:dyDescent="0.25"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</row>
    <row r="467" spans="3:49" x14ac:dyDescent="0.25"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</row>
    <row r="468" spans="3:49" x14ac:dyDescent="0.25"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</row>
    <row r="469" spans="3:49" x14ac:dyDescent="0.25"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</row>
    <row r="470" spans="3:49" x14ac:dyDescent="0.25"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</row>
    <row r="471" spans="3:49" x14ac:dyDescent="0.25"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</row>
    <row r="472" spans="3:49" x14ac:dyDescent="0.25"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</row>
    <row r="473" spans="3:49" x14ac:dyDescent="0.25"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</row>
    <row r="474" spans="3:49" x14ac:dyDescent="0.25"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</row>
    <row r="475" spans="3:49" x14ac:dyDescent="0.25"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</row>
    <row r="476" spans="3:49" x14ac:dyDescent="0.25"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</row>
    <row r="477" spans="3:49" x14ac:dyDescent="0.25"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</row>
    <row r="478" spans="3:49" x14ac:dyDescent="0.25"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</row>
    <row r="479" spans="3:49" x14ac:dyDescent="0.25"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</row>
    <row r="480" spans="3:49" x14ac:dyDescent="0.25"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</row>
    <row r="481" spans="3:49" x14ac:dyDescent="0.25"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</row>
    <row r="482" spans="3:49" x14ac:dyDescent="0.25"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</row>
    <row r="483" spans="3:49" x14ac:dyDescent="0.25"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</row>
    <row r="484" spans="3:49" x14ac:dyDescent="0.25"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</row>
    <row r="485" spans="3:49" x14ac:dyDescent="0.25"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</row>
    <row r="486" spans="3:49" x14ac:dyDescent="0.25"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</row>
    <row r="487" spans="3:49" x14ac:dyDescent="0.25"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</row>
    <row r="488" spans="3:49" x14ac:dyDescent="0.25"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</row>
    <row r="489" spans="3:49" x14ac:dyDescent="0.25"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</row>
    <row r="490" spans="3:49" x14ac:dyDescent="0.25"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</row>
    <row r="491" spans="3:49" x14ac:dyDescent="0.25"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</row>
    <row r="492" spans="3:49" x14ac:dyDescent="0.25"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</row>
    <row r="493" spans="3:49" x14ac:dyDescent="0.25"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</row>
    <row r="494" spans="3:49" x14ac:dyDescent="0.25"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</row>
    <row r="495" spans="3:49" x14ac:dyDescent="0.25"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</row>
    <row r="496" spans="3:49" x14ac:dyDescent="0.25"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</row>
    <row r="497" spans="3:49" x14ac:dyDescent="0.25"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</row>
    <row r="498" spans="3:49" x14ac:dyDescent="0.25"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</row>
    <row r="499" spans="3:49" x14ac:dyDescent="0.25"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</row>
    <row r="500" spans="3:49" x14ac:dyDescent="0.25"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</row>
    <row r="501" spans="3:49" x14ac:dyDescent="0.25"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</row>
    <row r="502" spans="3:49" x14ac:dyDescent="0.25"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</row>
    <row r="503" spans="3:49" x14ac:dyDescent="0.25"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</row>
    <row r="504" spans="3:49" x14ac:dyDescent="0.25"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</row>
    <row r="505" spans="3:49" x14ac:dyDescent="0.25"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</row>
    <row r="506" spans="3:49" x14ac:dyDescent="0.25"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</row>
    <row r="507" spans="3:49" x14ac:dyDescent="0.25"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</row>
    <row r="508" spans="3:49" x14ac:dyDescent="0.25"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</row>
    <row r="509" spans="3:49" x14ac:dyDescent="0.25"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</row>
    <row r="510" spans="3:49" x14ac:dyDescent="0.25"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</row>
    <row r="511" spans="3:49" x14ac:dyDescent="0.25"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</row>
    <row r="512" spans="3:49" x14ac:dyDescent="0.25"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</row>
    <row r="513" spans="3:49" x14ac:dyDescent="0.25"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</row>
    <row r="514" spans="3:49" x14ac:dyDescent="0.25"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</row>
    <row r="515" spans="3:49" x14ac:dyDescent="0.25"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</row>
    <row r="516" spans="3:49" x14ac:dyDescent="0.25"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</row>
    <row r="517" spans="3:49" x14ac:dyDescent="0.25"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</row>
    <row r="518" spans="3:49" x14ac:dyDescent="0.25"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</row>
    <row r="519" spans="3:49" x14ac:dyDescent="0.25"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</row>
    <row r="520" spans="3:49" x14ac:dyDescent="0.25"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</row>
    <row r="521" spans="3:49" x14ac:dyDescent="0.25"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</row>
    <row r="522" spans="3:49" x14ac:dyDescent="0.25"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</row>
    <row r="523" spans="3:49" x14ac:dyDescent="0.25"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</row>
    <row r="524" spans="3:49" x14ac:dyDescent="0.25"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</row>
    <row r="525" spans="3:49" x14ac:dyDescent="0.25"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</row>
    <row r="526" spans="3:49" x14ac:dyDescent="0.25"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</row>
    <row r="527" spans="3:49" x14ac:dyDescent="0.25"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</row>
    <row r="528" spans="3:49" x14ac:dyDescent="0.25"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</row>
    <row r="529" spans="3:49" x14ac:dyDescent="0.25"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</row>
    <row r="530" spans="3:49" x14ac:dyDescent="0.25"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</row>
    <row r="531" spans="3:49" x14ac:dyDescent="0.25"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</row>
    <row r="532" spans="3:49" x14ac:dyDescent="0.25"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</row>
    <row r="533" spans="3:49" x14ac:dyDescent="0.25"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</row>
    <row r="534" spans="3:49" x14ac:dyDescent="0.25"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</row>
    <row r="535" spans="3:49" x14ac:dyDescent="0.25"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</row>
    <row r="536" spans="3:49" x14ac:dyDescent="0.25"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</row>
    <row r="537" spans="3:49" x14ac:dyDescent="0.25"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</row>
    <row r="538" spans="3:49" x14ac:dyDescent="0.25"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</row>
    <row r="539" spans="3:49" x14ac:dyDescent="0.25"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</row>
    <row r="540" spans="3:49" x14ac:dyDescent="0.25"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</row>
    <row r="541" spans="3:49" x14ac:dyDescent="0.25"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</row>
    <row r="542" spans="3:49" x14ac:dyDescent="0.25"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</row>
    <row r="543" spans="3:49" x14ac:dyDescent="0.25"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</row>
    <row r="544" spans="3:49" x14ac:dyDescent="0.25"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</row>
    <row r="545" spans="3:49" x14ac:dyDescent="0.25"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</row>
    <row r="546" spans="3:49" x14ac:dyDescent="0.25"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</row>
    <row r="547" spans="3:49" x14ac:dyDescent="0.25"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</row>
    <row r="548" spans="3:49" x14ac:dyDescent="0.25"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</row>
    <row r="549" spans="3:49" x14ac:dyDescent="0.25"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</row>
    <row r="550" spans="3:49" x14ac:dyDescent="0.25"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</row>
    <row r="551" spans="3:49" x14ac:dyDescent="0.25"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</row>
    <row r="552" spans="3:49" x14ac:dyDescent="0.25"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</row>
    <row r="553" spans="3:49" x14ac:dyDescent="0.25"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</row>
    <row r="554" spans="3:49" x14ac:dyDescent="0.25"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</row>
    <row r="555" spans="3:49" x14ac:dyDescent="0.25"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</row>
    <row r="556" spans="3:49" x14ac:dyDescent="0.25"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</row>
    <row r="557" spans="3:49" x14ac:dyDescent="0.25"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</row>
    <row r="558" spans="3:49" x14ac:dyDescent="0.25"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</row>
    <row r="559" spans="3:49" x14ac:dyDescent="0.25"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</row>
    <row r="560" spans="3:49" x14ac:dyDescent="0.25"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</row>
    <row r="561" spans="3:49" x14ac:dyDescent="0.25"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</row>
    <row r="562" spans="3:49" x14ac:dyDescent="0.25"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</row>
    <row r="563" spans="3:49" x14ac:dyDescent="0.25"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</row>
    <row r="564" spans="3:49" x14ac:dyDescent="0.25"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</row>
    <row r="565" spans="3:49" x14ac:dyDescent="0.25"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</row>
    <row r="566" spans="3:49" x14ac:dyDescent="0.25"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</row>
    <row r="567" spans="3:49" x14ac:dyDescent="0.25"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</row>
    <row r="568" spans="3:49" x14ac:dyDescent="0.25"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</row>
    <row r="569" spans="3:49" x14ac:dyDescent="0.25"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</row>
    <row r="570" spans="3:49" x14ac:dyDescent="0.25"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</row>
    <row r="571" spans="3:49" x14ac:dyDescent="0.25"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</row>
    <row r="572" spans="3:49" x14ac:dyDescent="0.25"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</row>
    <row r="573" spans="3:49" x14ac:dyDescent="0.25"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</row>
    <row r="574" spans="3:49" x14ac:dyDescent="0.25"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</row>
    <row r="575" spans="3:49" x14ac:dyDescent="0.25"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</row>
    <row r="576" spans="3:49" x14ac:dyDescent="0.25"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</row>
    <row r="577" spans="3:49" x14ac:dyDescent="0.25"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</row>
    <row r="578" spans="3:49" x14ac:dyDescent="0.25"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</row>
    <row r="579" spans="3:49" x14ac:dyDescent="0.25"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</row>
    <row r="580" spans="3:49" x14ac:dyDescent="0.25"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</row>
    <row r="581" spans="3:49" x14ac:dyDescent="0.25"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</row>
    <row r="582" spans="3:49" x14ac:dyDescent="0.25"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</row>
    <row r="583" spans="3:49" x14ac:dyDescent="0.25"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</row>
    <row r="584" spans="3:49" x14ac:dyDescent="0.25"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</row>
    <row r="585" spans="3:49" x14ac:dyDescent="0.25"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</row>
    <row r="586" spans="3:49" x14ac:dyDescent="0.25"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</row>
    <row r="587" spans="3:49" x14ac:dyDescent="0.25"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</row>
    <row r="588" spans="3:49" x14ac:dyDescent="0.25"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</row>
    <row r="589" spans="3:49" x14ac:dyDescent="0.25"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</row>
    <row r="590" spans="3:49" x14ac:dyDescent="0.25"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</row>
    <row r="591" spans="3:49" x14ac:dyDescent="0.25"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</row>
    <row r="592" spans="3:49" x14ac:dyDescent="0.25"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</row>
    <row r="593" spans="3:49" x14ac:dyDescent="0.25"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</row>
    <row r="594" spans="3:49" x14ac:dyDescent="0.25"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</row>
    <row r="595" spans="3:49" x14ac:dyDescent="0.25"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</row>
    <row r="596" spans="3:49" x14ac:dyDescent="0.25"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</row>
    <row r="597" spans="3:49" x14ac:dyDescent="0.25"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</row>
    <row r="598" spans="3:49" x14ac:dyDescent="0.25"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</row>
    <row r="599" spans="3:49" x14ac:dyDescent="0.25"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</row>
    <row r="600" spans="3:49" x14ac:dyDescent="0.25"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</row>
    <row r="601" spans="3:49" x14ac:dyDescent="0.25"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</row>
    <row r="602" spans="3:49" x14ac:dyDescent="0.25"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</row>
    <row r="603" spans="3:49" x14ac:dyDescent="0.25"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</row>
    <row r="604" spans="3:49" x14ac:dyDescent="0.25"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</row>
    <row r="605" spans="3:49" x14ac:dyDescent="0.25"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</row>
    <row r="606" spans="3:49" x14ac:dyDescent="0.25"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</row>
    <row r="607" spans="3:49" x14ac:dyDescent="0.25"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</row>
    <row r="608" spans="3:49" x14ac:dyDescent="0.25"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</row>
    <row r="609" spans="3:49" x14ac:dyDescent="0.25"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</row>
    <row r="610" spans="3:49" x14ac:dyDescent="0.25"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</row>
    <row r="611" spans="3:49" x14ac:dyDescent="0.25"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</row>
    <row r="612" spans="3:49" x14ac:dyDescent="0.25"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</row>
    <row r="613" spans="3:49" x14ac:dyDescent="0.25"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</row>
    <row r="614" spans="3:49" x14ac:dyDescent="0.25"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</row>
    <row r="615" spans="3:49" x14ac:dyDescent="0.25"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</row>
    <row r="616" spans="3:49" x14ac:dyDescent="0.25"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</row>
    <row r="617" spans="3:49" x14ac:dyDescent="0.25"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</row>
    <row r="618" spans="3:49" x14ac:dyDescent="0.25"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</row>
    <row r="619" spans="3:49" x14ac:dyDescent="0.25"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</row>
    <row r="620" spans="3:49" x14ac:dyDescent="0.25"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</row>
    <row r="621" spans="3:49" x14ac:dyDescent="0.25"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</row>
    <row r="622" spans="3:49" x14ac:dyDescent="0.25"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</row>
    <row r="623" spans="3:49" x14ac:dyDescent="0.25"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</row>
    <row r="624" spans="3:49" x14ac:dyDescent="0.25"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</row>
    <row r="625" spans="3:49" x14ac:dyDescent="0.25"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</row>
    <row r="626" spans="3:49" x14ac:dyDescent="0.25"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</row>
    <row r="627" spans="3:49" x14ac:dyDescent="0.25"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</row>
    <row r="628" spans="3:49" x14ac:dyDescent="0.25"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</row>
    <row r="629" spans="3:49" x14ac:dyDescent="0.25"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</row>
    <row r="630" spans="3:49" x14ac:dyDescent="0.25"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</row>
    <row r="631" spans="3:49" x14ac:dyDescent="0.25"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</row>
    <row r="632" spans="3:49" x14ac:dyDescent="0.25"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</row>
    <row r="633" spans="3:49" x14ac:dyDescent="0.25"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</row>
    <row r="634" spans="3:49" x14ac:dyDescent="0.25"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</row>
    <row r="635" spans="3:49" x14ac:dyDescent="0.25"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</row>
    <row r="636" spans="3:49" x14ac:dyDescent="0.25"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</row>
    <row r="637" spans="3:49" x14ac:dyDescent="0.25"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</row>
    <row r="638" spans="3:49" x14ac:dyDescent="0.25"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</row>
    <row r="639" spans="3:49" x14ac:dyDescent="0.25"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</row>
    <row r="640" spans="3:49" x14ac:dyDescent="0.25"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</row>
    <row r="641" spans="3:49" x14ac:dyDescent="0.25"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</row>
    <row r="642" spans="3:49" x14ac:dyDescent="0.25"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</row>
    <row r="643" spans="3:49" x14ac:dyDescent="0.25"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</row>
    <row r="644" spans="3:49" x14ac:dyDescent="0.25"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</row>
    <row r="645" spans="3:49" x14ac:dyDescent="0.25"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</row>
    <row r="646" spans="3:49" x14ac:dyDescent="0.25"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</row>
    <row r="647" spans="3:49" x14ac:dyDescent="0.25"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</row>
    <row r="648" spans="3:49" x14ac:dyDescent="0.25"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</row>
    <row r="649" spans="3:49" x14ac:dyDescent="0.25"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</row>
    <row r="650" spans="3:49" x14ac:dyDescent="0.25"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</row>
    <row r="651" spans="3:49" x14ac:dyDescent="0.25"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</row>
    <row r="652" spans="3:49" x14ac:dyDescent="0.25"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</row>
    <row r="653" spans="3:49" x14ac:dyDescent="0.25"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</row>
    <row r="654" spans="3:49" x14ac:dyDescent="0.25"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</row>
    <row r="655" spans="3:49" x14ac:dyDescent="0.25"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</row>
    <row r="656" spans="3:49" x14ac:dyDescent="0.25"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</row>
    <row r="657" spans="3:49" x14ac:dyDescent="0.25"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</row>
    <row r="658" spans="3:49" x14ac:dyDescent="0.25"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</row>
    <row r="659" spans="3:49" x14ac:dyDescent="0.25"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</row>
    <row r="660" spans="3:49" x14ac:dyDescent="0.25"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</row>
    <row r="661" spans="3:49" x14ac:dyDescent="0.25"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</row>
    <row r="662" spans="3:49" x14ac:dyDescent="0.25"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</row>
    <row r="663" spans="3:49" x14ac:dyDescent="0.25"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</row>
    <row r="664" spans="3:49" x14ac:dyDescent="0.25"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</row>
    <row r="665" spans="3:49" x14ac:dyDescent="0.25"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</row>
    <row r="666" spans="3:49" x14ac:dyDescent="0.25"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</row>
    <row r="667" spans="3:49" x14ac:dyDescent="0.25"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</row>
    <row r="668" spans="3:49" x14ac:dyDescent="0.25"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</row>
    <row r="669" spans="3:49" x14ac:dyDescent="0.25"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</row>
    <row r="670" spans="3:49" x14ac:dyDescent="0.25"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</row>
    <row r="671" spans="3:49" x14ac:dyDescent="0.25"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</row>
    <row r="672" spans="3:49" x14ac:dyDescent="0.25"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</row>
    <row r="673" spans="3:49" x14ac:dyDescent="0.25"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</row>
    <row r="674" spans="3:49" x14ac:dyDescent="0.25"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</row>
    <row r="675" spans="3:49" x14ac:dyDescent="0.25"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</row>
    <row r="676" spans="3:49" x14ac:dyDescent="0.25"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</row>
    <row r="677" spans="3:49" x14ac:dyDescent="0.25"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</row>
    <row r="678" spans="3:49" x14ac:dyDescent="0.25"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</row>
    <row r="679" spans="3:49" x14ac:dyDescent="0.25"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</row>
    <row r="680" spans="3:49" x14ac:dyDescent="0.25"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</row>
    <row r="681" spans="3:49" x14ac:dyDescent="0.25"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</row>
    <row r="682" spans="3:49" x14ac:dyDescent="0.25"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</row>
    <row r="683" spans="3:49" x14ac:dyDescent="0.25"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</row>
    <row r="684" spans="3:49" x14ac:dyDescent="0.25"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</row>
    <row r="685" spans="3:49" x14ac:dyDescent="0.25"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</row>
    <row r="686" spans="3:49" x14ac:dyDescent="0.25"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</row>
    <row r="687" spans="3:49" x14ac:dyDescent="0.25"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</row>
    <row r="688" spans="3:49" x14ac:dyDescent="0.25"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</row>
    <row r="689" spans="3:49" x14ac:dyDescent="0.25"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</row>
    <row r="690" spans="3:49" x14ac:dyDescent="0.25"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</row>
    <row r="691" spans="3:49" x14ac:dyDescent="0.25"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</row>
    <row r="692" spans="3:49" x14ac:dyDescent="0.25"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</row>
    <row r="693" spans="3:49" x14ac:dyDescent="0.25"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</row>
    <row r="694" spans="3:49" x14ac:dyDescent="0.25"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</row>
    <row r="695" spans="3:49" x14ac:dyDescent="0.25"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</row>
    <row r="696" spans="3:49" x14ac:dyDescent="0.25"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</row>
    <row r="697" spans="3:49" x14ac:dyDescent="0.25"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</row>
    <row r="698" spans="3:49" x14ac:dyDescent="0.25"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</row>
    <row r="699" spans="3:49" x14ac:dyDescent="0.25"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</row>
    <row r="700" spans="3:49" x14ac:dyDescent="0.25"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</row>
    <row r="701" spans="3:49" x14ac:dyDescent="0.25"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</row>
    <row r="702" spans="3:49" x14ac:dyDescent="0.25"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</row>
    <row r="703" spans="3:49" x14ac:dyDescent="0.25"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</row>
    <row r="704" spans="3:49" x14ac:dyDescent="0.25"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</row>
    <row r="705" spans="3:49" x14ac:dyDescent="0.25"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</row>
    <row r="706" spans="3:49" x14ac:dyDescent="0.25"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</row>
    <row r="707" spans="3:49" x14ac:dyDescent="0.25"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</row>
    <row r="708" spans="3:49" x14ac:dyDescent="0.25"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</row>
    <row r="709" spans="3:49" x14ac:dyDescent="0.25"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</row>
    <row r="710" spans="3:49" x14ac:dyDescent="0.25"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</row>
    <row r="711" spans="3:49" x14ac:dyDescent="0.25"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</row>
    <row r="712" spans="3:49" x14ac:dyDescent="0.25"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</row>
    <row r="713" spans="3:49" x14ac:dyDescent="0.25"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</row>
    <row r="714" spans="3:49" x14ac:dyDescent="0.25"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</row>
    <row r="715" spans="3:49" x14ac:dyDescent="0.25"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</row>
    <row r="716" spans="3:49" x14ac:dyDescent="0.25"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</row>
    <row r="717" spans="3:49" x14ac:dyDescent="0.25"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</row>
    <row r="718" spans="3:49" x14ac:dyDescent="0.25"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</row>
    <row r="719" spans="3:49" x14ac:dyDescent="0.25"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</row>
    <row r="720" spans="3:49" x14ac:dyDescent="0.25"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</row>
    <row r="721" spans="3:49" x14ac:dyDescent="0.25"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</row>
    <row r="722" spans="3:49" x14ac:dyDescent="0.25"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</row>
    <row r="723" spans="3:49" x14ac:dyDescent="0.25"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</row>
    <row r="724" spans="3:49" x14ac:dyDescent="0.25"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</row>
    <row r="725" spans="3:49" x14ac:dyDescent="0.25"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</row>
    <row r="726" spans="3:49" x14ac:dyDescent="0.25"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</row>
    <row r="727" spans="3:49" x14ac:dyDescent="0.25"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</row>
    <row r="728" spans="3:49" x14ac:dyDescent="0.25"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</row>
    <row r="729" spans="3:49" x14ac:dyDescent="0.25"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</row>
    <row r="730" spans="3:49" x14ac:dyDescent="0.25"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</row>
    <row r="731" spans="3:49" x14ac:dyDescent="0.25"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</row>
    <row r="732" spans="3:49" x14ac:dyDescent="0.25"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</row>
    <row r="733" spans="3:49" x14ac:dyDescent="0.25"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</row>
    <row r="734" spans="3:49" x14ac:dyDescent="0.25"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</row>
    <row r="735" spans="3:49" x14ac:dyDescent="0.25"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</row>
    <row r="736" spans="3:49" x14ac:dyDescent="0.25"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</row>
    <row r="737" spans="3:49" x14ac:dyDescent="0.25"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</row>
    <row r="738" spans="3:49" x14ac:dyDescent="0.25"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</row>
    <row r="739" spans="3:49" x14ac:dyDescent="0.25"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</row>
    <row r="740" spans="3:49" x14ac:dyDescent="0.25"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</row>
    <row r="741" spans="3:49" x14ac:dyDescent="0.25"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</row>
    <row r="742" spans="3:49" x14ac:dyDescent="0.25"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</row>
    <row r="743" spans="3:49" x14ac:dyDescent="0.25"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</row>
    <row r="744" spans="3:49" x14ac:dyDescent="0.25"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</row>
    <row r="745" spans="3:49" x14ac:dyDescent="0.25"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</row>
    <row r="746" spans="3:49" x14ac:dyDescent="0.25"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</row>
    <row r="747" spans="3:49" x14ac:dyDescent="0.25"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</row>
    <row r="748" spans="3:49" x14ac:dyDescent="0.25"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</row>
    <row r="749" spans="3:49" x14ac:dyDescent="0.25"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</row>
    <row r="750" spans="3:49" x14ac:dyDescent="0.25"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</row>
    <row r="751" spans="3:49" x14ac:dyDescent="0.25"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</row>
    <row r="752" spans="3:49" x14ac:dyDescent="0.25"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</row>
    <row r="753" spans="3:49" x14ac:dyDescent="0.25"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</row>
    <row r="754" spans="3:49" x14ac:dyDescent="0.25"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</row>
    <row r="755" spans="3:49" x14ac:dyDescent="0.25"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</row>
    <row r="756" spans="3:49" x14ac:dyDescent="0.25"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</row>
    <row r="757" spans="3:49" x14ac:dyDescent="0.25"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</row>
    <row r="758" spans="3:49" x14ac:dyDescent="0.25"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</row>
  </sheetData>
  <mergeCells count="35">
    <mergeCell ref="AE6:AE7"/>
    <mergeCell ref="AF6:AQ6"/>
    <mergeCell ref="AN7:AO7"/>
    <mergeCell ref="AP7:AQ7"/>
    <mergeCell ref="AU1:AW1"/>
    <mergeCell ref="AW6:AW7"/>
    <mergeCell ref="AJ7:AK7"/>
    <mergeCell ref="AL7:AM7"/>
    <mergeCell ref="AV6:AV7"/>
    <mergeCell ref="AR7:AS7"/>
    <mergeCell ref="AT7:AU7"/>
    <mergeCell ref="AR6:AU6"/>
    <mergeCell ref="AR2:AW2"/>
    <mergeCell ref="Q7:R7"/>
    <mergeCell ref="K6:R6"/>
    <mergeCell ref="AC7:AD7"/>
    <mergeCell ref="S7:T7"/>
    <mergeCell ref="AA7:AB7"/>
    <mergeCell ref="U7:V7"/>
    <mergeCell ref="A4:V4"/>
    <mergeCell ref="AF7:AG7"/>
    <mergeCell ref="AH7:AI7"/>
    <mergeCell ref="W7:X7"/>
    <mergeCell ref="Y7:Z7"/>
    <mergeCell ref="S6:AD6"/>
    <mergeCell ref="A6:A8"/>
    <mergeCell ref="B6:B8"/>
    <mergeCell ref="C7:D7"/>
    <mergeCell ref="E7:F7"/>
    <mergeCell ref="G7:H7"/>
    <mergeCell ref="I7:J7"/>
    <mergeCell ref="C6:J6"/>
    <mergeCell ref="K7:L7"/>
    <mergeCell ref="M7:N7"/>
    <mergeCell ref="O7:P7"/>
  </mergeCells>
  <pageMargins left="0.98425196850393704" right="0.59055118110236227" top="0.39370078740157483" bottom="0.39370078740157483" header="0" footer="0"/>
  <pageSetup paperSize="9" scale="38" orientation="landscape" r:id="rId1"/>
  <rowBreaks count="1" manualBreakCount="1">
    <brk id="73" max="48" man="1"/>
  </rowBreaks>
  <colBreaks count="2" manualBreakCount="2">
    <brk id="30" max="72" man="1"/>
    <brk id="10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M</cp:lastModifiedBy>
  <cp:lastPrinted>2021-01-19T18:57:40Z</cp:lastPrinted>
  <dcterms:created xsi:type="dcterms:W3CDTF">2013-10-09T05:57:40Z</dcterms:created>
  <dcterms:modified xsi:type="dcterms:W3CDTF">2021-01-20T08:24:29Z</dcterms:modified>
</cp:coreProperties>
</file>