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1 от 24.06.2019 г\"/>
    </mc:Choice>
  </mc:AlternateContent>
  <bookViews>
    <workbookView xWindow="0" yWindow="0" windowWidth="14055" windowHeight="11115" tabRatio="599" activeTab="1"/>
  </bookViews>
  <sheets>
    <sheet name="Прил.10.1-КМС" sheetId="2" r:id="rId1"/>
    <sheet name="Прил.10.2-РЕСО" sheetId="3" r:id="rId2"/>
  </sheets>
  <definedNames>
    <definedName name="Z_03193E69_C6FA_4572_9D22_DD2116E729EB_.wvu.PrintArea" localSheetId="0" hidden="1">'Прил.10.1-КМС'!$A$1:$K$2078</definedName>
    <definedName name="Z_2311A746_686A_4237_BFC7_35C91112037D_.wvu.PrintArea" localSheetId="0" hidden="1">'Прил.10.1-КМС'!$A$1:$K$2078</definedName>
    <definedName name="Z_C88729D0_C92C_4A6B_8C70_7EE089A05CE6_.wvu.Cols" localSheetId="1" hidden="1">'Прил.10.2-РЕСО'!$D:$D,'Прил.10.2-РЕСО'!$F:$F</definedName>
    <definedName name="Z_C88729D0_C92C_4A6B_8C70_7EE089A05CE6_.wvu.PrintArea" localSheetId="0" hidden="1">'Прил.10.1-КМС'!$A$1:$K$87</definedName>
    <definedName name="Z_C88729D0_C92C_4A6B_8C70_7EE089A05CE6_.wvu.PrintArea" localSheetId="1" hidden="1">'Прил.10.2-РЕСО'!$A$1:$K$85</definedName>
    <definedName name="_xlnm.Print_Area" localSheetId="0">'Прил.10.1-КМС'!$A$1:$K$87</definedName>
    <definedName name="_xlnm.Print_Area" localSheetId="1">'Прил.10.2-РЕСО'!$A$1:$K$85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J21" i="3" l="1"/>
  <c r="K21" i="3"/>
  <c r="J19" i="3"/>
  <c r="K40" i="2" l="1"/>
  <c r="K39" i="2"/>
  <c r="K38" i="2"/>
  <c r="K36" i="2"/>
  <c r="K35" i="2"/>
  <c r="K34" i="2"/>
  <c r="K33" i="2"/>
  <c r="K32" i="2"/>
  <c r="I35" i="2"/>
  <c r="J35" i="2"/>
  <c r="H35" i="2"/>
  <c r="H19" i="3"/>
  <c r="I19" i="3"/>
  <c r="BF19" i="3"/>
  <c r="H32" i="3"/>
  <c r="I32" i="3"/>
  <c r="J32" i="3"/>
  <c r="H33" i="3"/>
  <c r="I33" i="3"/>
  <c r="J33" i="3"/>
  <c r="H34" i="3"/>
  <c r="I34" i="3"/>
  <c r="J34" i="3"/>
  <c r="H35" i="3"/>
  <c r="I35" i="3"/>
  <c r="J35" i="3"/>
  <c r="H36" i="3"/>
  <c r="I36" i="3"/>
  <c r="J36" i="3"/>
  <c r="H38" i="3"/>
  <c r="I38" i="3"/>
  <c r="J38" i="3"/>
  <c r="H39" i="3"/>
  <c r="I39" i="3"/>
  <c r="J39" i="3"/>
  <c r="H41" i="3"/>
  <c r="I41" i="3"/>
  <c r="J41" i="3"/>
  <c r="H4" i="2"/>
  <c r="H5" i="2"/>
  <c r="H19" i="2"/>
  <c r="I19" i="2"/>
  <c r="J19" i="2"/>
  <c r="H32" i="2"/>
  <c r="I32" i="2"/>
  <c r="J32" i="2"/>
  <c r="H33" i="2"/>
  <c r="I33" i="2"/>
  <c r="J33" i="2"/>
  <c r="H34" i="2"/>
  <c r="I34" i="2"/>
  <c r="J34" i="2"/>
  <c r="H36" i="2"/>
  <c r="I36" i="2"/>
  <c r="J36" i="2"/>
  <c r="H38" i="2"/>
  <c r="I38" i="2"/>
  <c r="J38" i="2"/>
  <c r="H39" i="2"/>
  <c r="I39" i="2"/>
  <c r="J39" i="2"/>
  <c r="H40" i="2"/>
  <c r="I40" i="2"/>
  <c r="J40" i="2"/>
  <c r="K34" i="3"/>
  <c r="K38" i="3"/>
  <c r="K39" i="3"/>
  <c r="K35" i="3"/>
  <c r="K32" i="3"/>
  <c r="K41" i="3"/>
  <c r="K33" i="3"/>
  <c r="K36" i="3"/>
  <c r="K19" i="2"/>
  <c r="K19" i="3"/>
  <c r="K30" i="2" l="1"/>
  <c r="J30" i="2"/>
  <c r="I30" i="2"/>
  <c r="K30" i="3"/>
  <c r="J30" i="3"/>
  <c r="I30" i="3"/>
  <c r="H30" i="3"/>
  <c r="H30" i="2"/>
  <c r="G39" i="3" l="1"/>
  <c r="G39" i="2"/>
  <c r="G35" i="3"/>
  <c r="G34" i="3" l="1"/>
  <c r="G32" i="3"/>
  <c r="G38" i="3"/>
  <c r="G38" i="2"/>
  <c r="G30" i="3" l="1"/>
  <c r="G41" i="3"/>
  <c r="G35" i="2"/>
  <c r="G33" i="2"/>
  <c r="G34" i="2"/>
  <c r="G32" i="2"/>
  <c r="G40" i="2"/>
  <c r="G36" i="3" l="1"/>
  <c r="G30" i="2"/>
  <c r="G33" i="3"/>
  <c r="G36" i="2"/>
</calcChain>
</file>

<file path=xl/sharedStrings.xml><?xml version="1.0" encoding="utf-8"?>
<sst xmlns="http://schemas.openxmlformats.org/spreadsheetml/2006/main" count="204" uniqueCount="72">
  <si>
    <t>Виды медицинской помощи</t>
  </si>
  <si>
    <t>Приложение № 2</t>
  </si>
  <si>
    <t>обязательного медицинского страхования</t>
  </si>
  <si>
    <t>Объемы</t>
  </si>
  <si>
    <t>медицинской помощи, установленные по территориальной</t>
  </si>
  <si>
    <t>(наименование страховой медицинской организации (филиала))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</si>
  <si>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</si>
  <si>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</si>
  <si>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</si>
  <si>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  (тыс. руб.)</t>
  </si>
  <si>
    <t>январь-март</t>
  </si>
  <si>
    <t>апрель-июнь</t>
  </si>
  <si>
    <t>июль-сентябрь</t>
  </si>
  <si>
    <t>октябрь-декабрь</t>
  </si>
  <si>
    <t>А</t>
  </si>
  <si>
    <t>Медицинская помощь в рамках территориальной программы обязательного медицинского страхования:</t>
  </si>
  <si>
    <t>- скорая медицинская помощь</t>
  </si>
  <si>
    <t>вызов</t>
  </si>
  <si>
    <t>- в амбулаторных условиях</t>
  </si>
  <si>
    <t>сумма строк</t>
  </si>
  <si>
    <r>
      <t>14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24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34</t>
    </r>
  </si>
  <si>
    <t>посещение с профилактическими и иными целями</t>
  </si>
  <si>
    <r>
      <t>15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25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35</t>
    </r>
  </si>
  <si>
    <t>посещение по неотложной медицин- ской помощи</t>
  </si>
  <si>
    <r>
      <t>16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26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36</t>
    </r>
  </si>
  <si>
    <t>обращение по заболеванию</t>
  </si>
  <si>
    <r>
      <t xml:space="preserve">- в стационарных условиях (сумма </t>
    </r>
    <r>
      <rPr>
        <sz val="12"/>
        <rFont val="Times New Roman"/>
        <family val="1"/>
        <charset val="204"/>
      </rPr>
      <t>строк 17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27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37</t>
    </r>
    <r>
      <rPr>
        <sz val="12"/>
        <color indexed="8"/>
        <rFont val="Times New Roman"/>
        <family val="1"/>
        <charset val="204"/>
      </rPr>
      <t>),</t>
    </r>
  </si>
  <si>
    <t>случай госпитализации</t>
  </si>
  <si>
    <r>
      <t xml:space="preserve">медицинская реабилитация (в строке 7 - сумма </t>
    </r>
    <r>
      <rPr>
        <sz val="12"/>
        <rFont val="Times New Roman"/>
        <family val="1"/>
        <charset val="204"/>
      </rPr>
      <t>строк 18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28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38</t>
    </r>
    <r>
      <rPr>
        <sz val="12"/>
        <color indexed="8"/>
        <rFont val="Times New Roman"/>
        <family val="1"/>
        <charset val="204"/>
      </rPr>
      <t xml:space="preserve">; в строке 8 - сумма </t>
    </r>
    <r>
      <rPr>
        <sz val="12"/>
        <rFont val="Times New Roman"/>
        <family val="1"/>
        <charset val="204"/>
      </rPr>
      <t>строк 19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29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39</t>
    </r>
    <r>
      <rPr>
        <sz val="12"/>
        <color indexed="8"/>
        <rFont val="Times New Roman"/>
        <family val="1"/>
        <charset val="204"/>
      </rPr>
      <t>)</t>
    </r>
  </si>
  <si>
    <t>койко-день</t>
  </si>
  <si>
    <r>
      <t xml:space="preserve">высокотехнологичная медицинская помощь (сумма </t>
    </r>
    <r>
      <rPr>
        <sz val="12"/>
        <rFont val="Times New Roman"/>
        <family val="1"/>
        <charset val="204"/>
      </rPr>
      <t>строк 20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30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40</t>
    </r>
    <r>
      <rPr>
        <sz val="12"/>
        <color indexed="8"/>
        <rFont val="Times New Roman"/>
        <family val="1"/>
        <charset val="204"/>
      </rPr>
      <t>)</t>
    </r>
  </si>
  <si>
    <r>
      <t xml:space="preserve">- в условиях дневных стационаров (сумма </t>
    </r>
    <r>
      <rPr>
        <sz val="12"/>
        <rFont val="Times New Roman"/>
        <family val="1"/>
        <charset val="204"/>
      </rPr>
      <t>строк 21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41</t>
    </r>
    <r>
      <rPr>
        <sz val="12"/>
        <color indexed="8"/>
        <rFont val="Times New Roman"/>
        <family val="1"/>
        <charset val="204"/>
      </rPr>
      <t>)</t>
    </r>
  </si>
  <si>
    <t>10</t>
  </si>
  <si>
    <t>случай лечения</t>
  </si>
  <si>
    <t>- паллиативная медицинская помощь (равно строке 42)</t>
  </si>
  <si>
    <t>11</t>
  </si>
  <si>
    <t>1. Медицинская помощь, предоставляемая в рамках базовой программы обязательного медицинского страхования:</t>
  </si>
  <si>
    <t>- в стационарных условиях, в том числе:</t>
  </si>
  <si>
    <t>17</t>
  </si>
  <si>
    <t>медицинская реабилитация</t>
  </si>
  <si>
    <t>высокотехнологичная медицинская помощь</t>
  </si>
  <si>
    <t>- в условиях дневных стационаров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</si>
  <si>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</si>
  <si>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посещение с профилакт. и иными целями</t>
  </si>
  <si>
    <t>посещение по неотложной меди- цинской помощи</t>
  </si>
  <si>
    <t>27</t>
  </si>
  <si>
    <t>3. Медицинская помощь по видам и заболеваниям сверх базовой программы обязательного медицинского страхования:</t>
  </si>
  <si>
    <t>37</t>
  </si>
  <si>
    <t>- паллиативная медицинская помощь</t>
  </si>
  <si>
    <t>№ строки</t>
  </si>
  <si>
    <t>Стоимость территориальной программы обязательного медицинского страхования по источникам ее финансового обеспечения  (тыс.руб.)</t>
  </si>
  <si>
    <t xml:space="preserve">Директор Кабардино-Балкарского филиала </t>
  </si>
  <si>
    <t>Директор Территориального фонда обязательного</t>
  </si>
  <si>
    <t xml:space="preserve"> медицинского страхования Кабардино-Балкарской Республики</t>
  </si>
  <si>
    <t>к Договору о финансовом обеспечении</t>
  </si>
  <si>
    <t>ООО "СМК РЕСО-МЕД"</t>
  </si>
  <si>
    <t>Кабардино Балкарский филиал ООО  «СМК РЕСО-МЕД»</t>
  </si>
  <si>
    <t>скорая медицинская помощь          (сумма строк 13 + 23 + 33)</t>
  </si>
  <si>
    <t xml:space="preserve">республике </t>
  </si>
  <si>
    <t>____________________________________А.Р.Болов</t>
  </si>
  <si>
    <t>ул.Чернышевского, д.212, этаж 3, г.Нальчик, КБР</t>
  </si>
  <si>
    <t>_______________________________________З.М.Бгажнокова</t>
  </si>
  <si>
    <t>филиал ООО "Капитал-МС" в КБР</t>
  </si>
  <si>
    <t>пр. Шогенцукова 15А, г. Нальчик, КБР</t>
  </si>
  <si>
    <t xml:space="preserve">Директор филиала  "Капитал-МС" в Кабардино-Балкарской </t>
  </si>
  <si>
    <t>ул.Лермонтова 25, г.Нальчик, КБР</t>
  </si>
  <si>
    <t>программе обязательного медицинского страхования на 2019 год</t>
  </si>
  <si>
    <t>всего на 2019 год</t>
  </si>
  <si>
    <t>паллиативная медицинская помощь (равна строка 42)</t>
  </si>
  <si>
    <t>____________________________________Р.М. Дышекова</t>
  </si>
  <si>
    <t>Приложение № 10.2  к протоколу Комиссии по разработке ТП ОМС КБР № 11 от 24.06.2019г</t>
  </si>
  <si>
    <t>Приложение № 10.1  к протоколу Комиссии по разработке ТП ОМС КБР № 11 от 24.06.2019г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</si>
</sst>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#,##0.0_р_."/>
    <numFmt numFmtId="170" formatCode="_-* #,##0_р_._-;\-* #,##0_р_._-;_-* &quot;-&quot;??_р_._-;_-@_-"/>
    <numFmt numFmtId="171" formatCode="_-* #,##0.0_р_._-;\-* #,##0.0_р_._-;_-* &quot;-&quot;??_р_._-;_-@_-"/>
    <numFmt numFmtId="172" formatCode="#,##0_р_."/>
    <numFmt numFmtId="173" formatCode="_-* #,##0.0_р_._-;\-* #,##0.0_р_._-;_-* &quot;-&quot;?_р_._-;_-@_-"/>
    <numFmt numFmtId="174" formatCode="_-* #,##0.0\ _₽_-;\-* #,##0.0\ _₽_-;_-* &quot;-&quot;?\ _₽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2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7" fillId="0" borderId="0"/>
    <xf numFmtId="0" fontId="28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28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28" fillId="2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28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28" fillId="2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28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24" borderId="26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30" fillId="25" borderId="27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31" fillId="25" borderId="26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4" fontId="5" fillId="0" borderId="0" applyNumberFormat="0" applyFill="0" applyBorder="0" applyAlignment="0" applyProtection="0"/>
    <xf numFmtId="0" fontId="33" fillId="0" borderId="28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34" fillId="0" borderId="29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35" fillId="0" borderId="30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6" fillId="0" borderId="31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26" borderId="32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9" fillId="27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2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29" borderId="33" applyNumberFormat="0" applyFont="0" applyAlignment="0" applyProtection="0"/>
    <xf numFmtId="0" fontId="20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42" fillId="0" borderId="34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4" fillId="30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</cellStyleXfs>
  <cellXfs count="212">
    <xf numFmtId="0" fontId="0" fillId="0" borderId="0" xfId="0"/>
    <xf numFmtId="0" fontId="45" fillId="0" borderId="0" xfId="0" applyFont="1"/>
    <xf numFmtId="168" fontId="0" fillId="0" borderId="0" xfId="0" applyNumberFormat="1"/>
    <xf numFmtId="0" fontId="46" fillId="0" borderId="0" xfId="0" applyFont="1"/>
    <xf numFmtId="0" fontId="46" fillId="0" borderId="0" xfId="0" applyFont="1" applyAlignment="1">
      <alignment horizontal="center"/>
    </xf>
    <xf numFmtId="0" fontId="46" fillId="0" borderId="0" xfId="0" applyFont="1" applyFill="1"/>
    <xf numFmtId="0" fontId="0" fillId="0" borderId="0" xfId="0" applyFill="1"/>
    <xf numFmtId="0" fontId="46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center" wrapText="1"/>
    </xf>
    <xf numFmtId="169" fontId="46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right"/>
    </xf>
    <xf numFmtId="0" fontId="46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center" wrapText="1"/>
    </xf>
    <xf numFmtId="0" fontId="46" fillId="0" borderId="10" xfId="0" applyFont="1" applyBorder="1" applyAlignment="1">
      <alignment horizontal="left" vertical="center" wrapText="1"/>
    </xf>
    <xf numFmtId="0" fontId="46" fillId="0" borderId="0" xfId="0" applyFont="1" applyBorder="1"/>
    <xf numFmtId="0" fontId="46" fillId="0" borderId="0" xfId="0" applyFont="1" applyBorder="1" applyAlignment="1">
      <alignment horizontal="right"/>
    </xf>
    <xf numFmtId="169" fontId="0" fillId="0" borderId="0" xfId="0" applyNumberFormat="1"/>
    <xf numFmtId="167" fontId="0" fillId="0" borderId="0" xfId="0" applyNumberFormat="1"/>
    <xf numFmtId="0" fontId="46" fillId="0" borderId="0" xfId="0" applyFont="1" applyAlignment="1">
      <alignment horizontal="right"/>
    </xf>
    <xf numFmtId="0" fontId="46" fillId="0" borderId="0" xfId="0" applyFont="1" applyAlignment="1">
      <alignment horizontal="left"/>
    </xf>
    <xf numFmtId="169" fontId="46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46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46" fillId="0" borderId="12" xfId="0" applyFont="1" applyFill="1" applyBorder="1" applyAlignment="1">
      <alignment horizontal="center" vertical="top" wrapText="1"/>
    </xf>
    <xf numFmtId="169" fontId="46" fillId="0" borderId="12" xfId="0" applyNumberFormat="1" applyFont="1" applyFill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top" wrapText="1"/>
    </xf>
    <xf numFmtId="169" fontId="46" fillId="0" borderId="1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horizontal="left"/>
    </xf>
    <xf numFmtId="169" fontId="46" fillId="0" borderId="11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center" vertical="top" wrapText="1"/>
    </xf>
    <xf numFmtId="0" fontId="46" fillId="0" borderId="0" xfId="0" applyFont="1" applyFill="1" applyAlignment="1">
      <alignment horizontal="center"/>
    </xf>
    <xf numFmtId="0" fontId="46" fillId="0" borderId="10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/>
    </xf>
    <xf numFmtId="1" fontId="4" fillId="0" borderId="0" xfId="0" applyNumberFormat="1" applyFont="1" applyAlignment="1"/>
    <xf numFmtId="0" fontId="0" fillId="0" borderId="0" xfId="0" applyFont="1"/>
    <xf numFmtId="169" fontId="46" fillId="0" borderId="11" xfId="0" applyNumberFormat="1" applyFont="1" applyFill="1" applyBorder="1" applyAlignment="1">
      <alignment horizontal="center" vertical="center" wrapText="1"/>
    </xf>
    <xf numFmtId="168" fontId="45" fillId="0" borderId="0" xfId="0" applyNumberFormat="1" applyFont="1" applyAlignment="1">
      <alignment horizontal="center"/>
    </xf>
    <xf numFmtId="168" fontId="45" fillId="0" borderId="0" xfId="0" applyNumberFormat="1" applyFont="1"/>
    <xf numFmtId="170" fontId="27" fillId="0" borderId="0" xfId="417" applyNumberFormat="1" applyFont="1"/>
    <xf numFmtId="171" fontId="27" fillId="0" borderId="0" xfId="417" applyNumberFormat="1" applyFont="1"/>
    <xf numFmtId="0" fontId="46" fillId="0" borderId="0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right"/>
    </xf>
    <xf numFmtId="169" fontId="46" fillId="0" borderId="11" xfId="0" applyNumberFormat="1" applyFont="1" applyFill="1" applyBorder="1" applyAlignment="1">
      <alignment horizontal="center" vertical="center" wrapText="1"/>
    </xf>
    <xf numFmtId="171" fontId="27" fillId="0" borderId="0" xfId="417" applyNumberFormat="1" applyFont="1"/>
    <xf numFmtId="170" fontId="27" fillId="0" borderId="0" xfId="417" applyNumberFormat="1" applyFont="1"/>
    <xf numFmtId="172" fontId="0" fillId="0" borderId="0" xfId="0" applyNumberFormat="1"/>
    <xf numFmtId="169" fontId="36" fillId="0" borderId="0" xfId="0" applyNumberFormat="1" applyFont="1"/>
    <xf numFmtId="0" fontId="36" fillId="0" borderId="0" xfId="0" applyFont="1"/>
    <xf numFmtId="172" fontId="0" fillId="0" borderId="0" xfId="0" applyNumberFormat="1" applyFont="1"/>
    <xf numFmtId="169" fontId="0" fillId="0" borderId="0" xfId="0" applyNumberFormat="1" applyFont="1"/>
    <xf numFmtId="171" fontId="36" fillId="0" borderId="0" xfId="417" applyNumberFormat="1" applyFont="1"/>
    <xf numFmtId="171" fontId="36" fillId="0" borderId="0" xfId="0" applyNumberFormat="1" applyFont="1"/>
    <xf numFmtId="0" fontId="47" fillId="0" borderId="10" xfId="0" applyFont="1" applyBorder="1" applyAlignment="1">
      <alignment horizontal="center" vertical="top" wrapText="1"/>
    </xf>
    <xf numFmtId="0" fontId="47" fillId="0" borderId="11" xfId="0" applyFont="1" applyBorder="1" applyAlignment="1">
      <alignment vertical="top" wrapText="1"/>
    </xf>
    <xf numFmtId="0" fontId="47" fillId="0" borderId="12" xfId="0" applyFont="1" applyBorder="1" applyAlignment="1">
      <alignment horizontal="center" vertical="top" wrapText="1"/>
    </xf>
    <xf numFmtId="0" fontId="47" fillId="0" borderId="12" xfId="0" applyFont="1" applyBorder="1" applyAlignment="1">
      <alignment vertical="top" wrapText="1"/>
    </xf>
    <xf numFmtId="0" fontId="47" fillId="0" borderId="10" xfId="0" applyFont="1" applyBorder="1" applyAlignment="1">
      <alignment vertical="top" wrapText="1"/>
    </xf>
    <xf numFmtId="0" fontId="47" fillId="0" borderId="11" xfId="0" applyFont="1" applyBorder="1" applyAlignment="1">
      <alignment horizontal="center" vertical="top" wrapText="1"/>
    </xf>
    <xf numFmtId="0" fontId="47" fillId="0" borderId="10" xfId="0" applyFont="1" applyFill="1" applyBorder="1" applyAlignment="1">
      <alignment vertical="top" wrapText="1"/>
    </xf>
    <xf numFmtId="0" fontId="47" fillId="0" borderId="10" xfId="0" applyFont="1" applyFill="1" applyBorder="1" applyAlignment="1">
      <alignment horizontal="center" vertical="top" wrapText="1"/>
    </xf>
    <xf numFmtId="0" fontId="47" fillId="0" borderId="11" xfId="0" applyFont="1" applyFill="1" applyBorder="1" applyAlignment="1">
      <alignment vertical="top" wrapText="1"/>
    </xf>
    <xf numFmtId="0" fontId="47" fillId="0" borderId="12" xfId="0" applyFont="1" applyFill="1" applyBorder="1" applyAlignment="1">
      <alignment horizontal="center" vertical="top" wrapText="1"/>
    </xf>
    <xf numFmtId="0" fontId="47" fillId="0" borderId="12" xfId="0" applyFont="1" applyFill="1" applyBorder="1" applyAlignment="1">
      <alignment vertical="top" wrapText="1"/>
    </xf>
    <xf numFmtId="0" fontId="47" fillId="0" borderId="11" xfId="0" applyFont="1" applyFill="1" applyBorder="1" applyAlignment="1">
      <alignment horizontal="center" vertical="top" wrapText="1"/>
    </xf>
    <xf numFmtId="167" fontId="36" fillId="0" borderId="0" xfId="0" applyNumberFormat="1" applyFont="1"/>
    <xf numFmtId="170" fontId="27" fillId="0" borderId="0" xfId="417" applyNumberFormat="1" applyFont="1"/>
    <xf numFmtId="169" fontId="46" fillId="0" borderId="11" xfId="0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top" wrapText="1"/>
    </xf>
    <xf numFmtId="0" fontId="47" fillId="0" borderId="11" xfId="0" applyFont="1" applyFill="1" applyBorder="1" applyAlignment="1">
      <alignment vertical="top" wrapText="1"/>
    </xf>
    <xf numFmtId="0" fontId="47" fillId="0" borderId="11" xfId="0" applyFont="1" applyFill="1" applyBorder="1" applyAlignment="1">
      <alignment horizontal="center" vertical="top" wrapText="1"/>
    </xf>
    <xf numFmtId="0" fontId="48" fillId="0" borderId="0" xfId="0" applyFont="1"/>
    <xf numFmtId="170" fontId="48" fillId="0" borderId="0" xfId="417" applyNumberFormat="1" applyFont="1"/>
    <xf numFmtId="171" fontId="48" fillId="0" borderId="0" xfId="417" applyNumberFormat="1" applyFont="1"/>
    <xf numFmtId="169" fontId="0" fillId="0" borderId="0" xfId="0" applyNumberFormat="1" applyFill="1"/>
    <xf numFmtId="170" fontId="27" fillId="0" borderId="0" xfId="417" applyNumberFormat="1" applyFont="1" applyAlignment="1">
      <alignment wrapText="1"/>
    </xf>
    <xf numFmtId="173" fontId="45" fillId="0" borderId="0" xfId="0" applyNumberFormat="1" applyFont="1"/>
    <xf numFmtId="173" fontId="0" fillId="0" borderId="0" xfId="0" applyNumberFormat="1"/>
    <xf numFmtId="171" fontId="46" fillId="0" borderId="0" xfId="417" applyNumberFormat="1" applyFont="1" applyFill="1"/>
    <xf numFmtId="169" fontId="46" fillId="0" borderId="11" xfId="0" applyNumberFormat="1" applyFont="1" applyFill="1" applyBorder="1" applyAlignment="1">
      <alignment horizontal="center" vertical="center" wrapText="1"/>
    </xf>
    <xf numFmtId="169" fontId="46" fillId="0" borderId="13" xfId="0" applyNumberFormat="1" applyFont="1" applyFill="1" applyBorder="1" applyAlignment="1">
      <alignment horizontal="center" vertical="center" wrapText="1"/>
    </xf>
    <xf numFmtId="169" fontId="46" fillId="0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7" fontId="0" fillId="0" borderId="0" xfId="0" applyNumberFormat="1" applyAlignment="1">
      <alignment horizontal="left"/>
    </xf>
    <xf numFmtId="169" fontId="46" fillId="0" borderId="11" xfId="0" applyNumberFormat="1" applyFont="1" applyFill="1" applyBorder="1" applyAlignment="1">
      <alignment horizontal="center" vertical="center" wrapText="1"/>
    </xf>
    <xf numFmtId="169" fontId="46" fillId="0" borderId="11" xfId="0" applyNumberFormat="1" applyFont="1" applyFill="1" applyBorder="1" applyAlignment="1">
      <alignment horizontal="center" vertical="center" wrapText="1"/>
    </xf>
    <xf numFmtId="174" fontId="48" fillId="0" borderId="0" xfId="0" applyNumberFormat="1" applyFont="1"/>
    <xf numFmtId="0" fontId="0" fillId="0" borderId="0" xfId="0" applyFill="1" applyAlignment="1">
      <alignment wrapText="1"/>
    </xf>
    <xf numFmtId="168" fontId="48" fillId="0" borderId="0" xfId="0" applyNumberFormat="1" applyFont="1"/>
    <xf numFmtId="0" fontId="46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6" fillId="0" borderId="0" xfId="0" applyFont="1" applyFill="1" applyBorder="1" applyAlignment="1">
      <alignment horizontal="center" wrapText="1"/>
    </xf>
    <xf numFmtId="169" fontId="46" fillId="0" borderId="11" xfId="0" applyNumberFormat="1" applyFont="1" applyFill="1" applyBorder="1" applyAlignment="1">
      <alignment horizontal="center" vertical="center" wrapText="1"/>
    </xf>
    <xf numFmtId="174" fontId="0" fillId="0" borderId="0" xfId="0" applyNumberFormat="1"/>
    <xf numFmtId="169" fontId="48" fillId="0" borderId="0" xfId="0" applyNumberFormat="1" applyFont="1"/>
    <xf numFmtId="168" fontId="0" fillId="0" borderId="0" xfId="0" applyNumberFormat="1" applyFill="1"/>
    <xf numFmtId="168" fontId="47" fillId="0" borderId="11" xfId="0" applyNumberFormat="1" applyFont="1" applyFill="1" applyBorder="1" applyAlignment="1">
      <alignment vertical="top" wrapText="1"/>
    </xf>
    <xf numFmtId="169" fontId="46" fillId="0" borderId="23" xfId="0" applyNumberFormat="1" applyFont="1" applyFill="1" applyBorder="1" applyAlignment="1">
      <alignment horizontal="center" vertical="center" wrapText="1"/>
    </xf>
    <xf numFmtId="169" fontId="46" fillId="0" borderId="21" xfId="0" applyNumberFormat="1" applyFont="1" applyFill="1" applyBorder="1" applyAlignment="1">
      <alignment horizontal="center" vertical="center" wrapText="1"/>
    </xf>
    <xf numFmtId="169" fontId="46" fillId="0" borderId="15" xfId="0" applyNumberFormat="1" applyFont="1" applyFill="1" applyBorder="1" applyAlignment="1">
      <alignment horizontal="center" vertical="center" wrapText="1"/>
    </xf>
    <xf numFmtId="171" fontId="46" fillId="0" borderId="12" xfId="417" applyNumberFormat="1" applyFont="1" applyBorder="1"/>
    <xf numFmtId="171" fontId="46" fillId="0" borderId="17" xfId="417" applyNumberFormat="1" applyFont="1" applyBorder="1"/>
    <xf numFmtId="171" fontId="46" fillId="0" borderId="25" xfId="417" applyNumberFormat="1" applyFont="1" applyBorder="1"/>
    <xf numFmtId="171" fontId="46" fillId="0" borderId="19" xfId="417" applyNumberFormat="1" applyFont="1" applyBorder="1"/>
    <xf numFmtId="171" fontId="46" fillId="0" borderId="13" xfId="417" applyNumberFormat="1" applyFont="1" applyBorder="1"/>
    <xf numFmtId="171" fontId="46" fillId="0" borderId="0" xfId="417" applyNumberFormat="1" applyFont="1" applyBorder="1"/>
    <xf numFmtId="171" fontId="46" fillId="0" borderId="14" xfId="417" applyNumberFormat="1" applyFont="1" applyBorder="1"/>
    <xf numFmtId="171" fontId="46" fillId="0" borderId="35" xfId="417" applyNumberFormat="1" applyFont="1" applyBorder="1"/>
    <xf numFmtId="171" fontId="46" fillId="0" borderId="10" xfId="417" applyNumberFormat="1" applyFont="1" applyBorder="1"/>
    <xf numFmtId="171" fontId="46" fillId="0" borderId="21" xfId="417" applyNumberFormat="1" applyFont="1" applyBorder="1"/>
    <xf numFmtId="171" fontId="46" fillId="0" borderId="36" xfId="417" applyNumberFormat="1" applyFont="1" applyBorder="1"/>
    <xf numFmtId="171" fontId="46" fillId="0" borderId="16" xfId="417" applyNumberFormat="1" applyFont="1" applyBorder="1"/>
    <xf numFmtId="171" fontId="48" fillId="0" borderId="0" xfId="0" applyNumberFormat="1" applyFont="1"/>
    <xf numFmtId="167" fontId="46" fillId="0" borderId="0" xfId="0" applyNumberFormat="1" applyFont="1" applyFill="1"/>
    <xf numFmtId="1" fontId="4" fillId="0" borderId="0" xfId="0" applyNumberFormat="1" applyFont="1" applyAlignment="1">
      <alignment horizontal="right"/>
    </xf>
    <xf numFmtId="0" fontId="46" fillId="0" borderId="0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/>
    </xf>
    <xf numFmtId="0" fontId="46" fillId="0" borderId="15" xfId="0" applyFont="1" applyFill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21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6" fillId="0" borderId="22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22" xfId="0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left" vertical="center" wrapText="1"/>
    </xf>
    <xf numFmtId="0" fontId="46" fillId="0" borderId="24" xfId="0" applyFont="1" applyFill="1" applyBorder="1" applyAlignment="1">
      <alignment horizontal="left" vertical="center" wrapText="1"/>
    </xf>
    <xf numFmtId="0" fontId="46" fillId="0" borderId="25" xfId="0" applyFont="1" applyFill="1" applyBorder="1" applyAlignment="1">
      <alignment horizontal="left" vertical="center" wrapText="1"/>
    </xf>
    <xf numFmtId="0" fontId="46" fillId="0" borderId="23" xfId="0" applyFont="1" applyFill="1" applyBorder="1" applyAlignment="1">
      <alignment horizontal="center" vertical="top" wrapText="1"/>
    </xf>
    <xf numFmtId="0" fontId="46" fillId="0" borderId="24" xfId="0" applyFont="1" applyFill="1" applyBorder="1" applyAlignment="1">
      <alignment horizontal="center" vertical="top" wrapText="1"/>
    </xf>
    <xf numFmtId="0" fontId="46" fillId="0" borderId="25" xfId="0" applyFont="1" applyFill="1" applyBorder="1" applyAlignment="1">
      <alignment horizontal="center" vertical="top" wrapText="1"/>
    </xf>
    <xf numFmtId="0" fontId="46" fillId="0" borderId="15" xfId="0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  <xf numFmtId="0" fontId="46" fillId="0" borderId="17" xfId="0" applyFont="1" applyFill="1" applyBorder="1" applyAlignment="1">
      <alignment horizontal="left" vertical="center" wrapText="1"/>
    </xf>
    <xf numFmtId="0" fontId="46" fillId="0" borderId="23" xfId="0" applyNumberFormat="1" applyFont="1" applyFill="1" applyBorder="1" applyAlignment="1">
      <alignment horizontal="left" vertical="center" wrapText="1"/>
    </xf>
    <xf numFmtId="0" fontId="46" fillId="0" borderId="24" xfId="0" applyNumberFormat="1" applyFont="1" applyFill="1" applyBorder="1" applyAlignment="1">
      <alignment horizontal="left" vertical="center" wrapText="1"/>
    </xf>
    <xf numFmtId="0" fontId="46" fillId="0" borderId="25" xfId="0" applyNumberFormat="1" applyFont="1" applyFill="1" applyBorder="1" applyAlignment="1">
      <alignment horizontal="left" vertical="center" wrapText="1"/>
    </xf>
    <xf numFmtId="0" fontId="46" fillId="0" borderId="22" xfId="0" applyFont="1" applyFill="1" applyBorder="1" applyAlignment="1">
      <alignment horizontal="left" vertical="center" wrapText="1"/>
    </xf>
    <xf numFmtId="0" fontId="46" fillId="0" borderId="20" xfId="0" applyFont="1" applyFill="1" applyBorder="1" applyAlignment="1">
      <alignment horizontal="left" vertical="center" wrapText="1"/>
    </xf>
    <xf numFmtId="0" fontId="46" fillId="0" borderId="21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left" vertical="center" wrapText="1"/>
    </xf>
    <xf numFmtId="169" fontId="46" fillId="0" borderId="11" xfId="0" applyNumberFormat="1" applyFont="1" applyFill="1" applyBorder="1" applyAlignment="1">
      <alignment horizontal="center" vertical="center" wrapText="1"/>
    </xf>
    <xf numFmtId="169" fontId="46" fillId="0" borderId="13" xfId="0" applyNumberFormat="1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6" fillId="0" borderId="19" xfId="0" applyFont="1" applyFill="1" applyBorder="1" applyAlignment="1">
      <alignment horizontal="left" vertical="center" wrapText="1"/>
    </xf>
    <xf numFmtId="0" fontId="49" fillId="0" borderId="20" xfId="255" applyFont="1" applyFill="1" applyBorder="1" applyAlignment="1" applyProtection="1">
      <alignment horizontal="left" vertical="center" wrapText="1"/>
    </xf>
    <xf numFmtId="0" fontId="49" fillId="0" borderId="21" xfId="255" applyFont="1" applyFill="1" applyBorder="1" applyAlignment="1" applyProtection="1">
      <alignment horizontal="left" vertical="center" wrapText="1"/>
    </xf>
    <xf numFmtId="0" fontId="49" fillId="0" borderId="10" xfId="255" applyFont="1" applyFill="1" applyBorder="1" applyAlignment="1" applyProtection="1">
      <alignment horizontal="left" vertical="center" wrapText="1"/>
    </xf>
    <xf numFmtId="0" fontId="46" fillId="0" borderId="11" xfId="0" applyFont="1" applyFill="1" applyBorder="1" applyAlignment="1">
      <alignment horizontal="left" vertical="center" wrapText="1"/>
    </xf>
    <xf numFmtId="0" fontId="46" fillId="0" borderId="13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center" vertical="top" wrapText="1"/>
    </xf>
    <xf numFmtId="0" fontId="46" fillId="0" borderId="13" xfId="0" applyFont="1" applyFill="1" applyBorder="1" applyAlignment="1">
      <alignment horizontal="center" vertical="top" wrapText="1"/>
    </xf>
    <xf numFmtId="0" fontId="47" fillId="0" borderId="11" xfId="0" applyFont="1" applyFill="1" applyBorder="1" applyAlignment="1">
      <alignment vertical="top" wrapText="1"/>
    </xf>
    <xf numFmtId="0" fontId="47" fillId="0" borderId="13" xfId="0" applyFont="1" applyFill="1" applyBorder="1" applyAlignment="1">
      <alignment vertical="top" wrapText="1"/>
    </xf>
    <xf numFmtId="0" fontId="46" fillId="0" borderId="0" xfId="0" applyFont="1" applyAlignment="1">
      <alignment horizontal="left"/>
    </xf>
    <xf numFmtId="0" fontId="46" fillId="0" borderId="0" xfId="0" applyFont="1" applyFill="1" applyAlignment="1">
      <alignment horizontal="left"/>
    </xf>
    <xf numFmtId="0" fontId="50" fillId="0" borderId="0" xfId="0" applyFont="1" applyAlignment="1">
      <alignment horizontal="left"/>
    </xf>
    <xf numFmtId="0" fontId="46" fillId="0" borderId="0" xfId="0" applyFont="1" applyAlignment="1">
      <alignment horizontal="center"/>
    </xf>
    <xf numFmtId="0" fontId="46" fillId="0" borderId="0" xfId="0" applyFont="1" applyBorder="1" applyAlignment="1">
      <alignment horizontal="center"/>
    </xf>
    <xf numFmtId="0" fontId="45" fillId="0" borderId="0" xfId="0" applyFont="1" applyFill="1" applyAlignment="1">
      <alignment horizontal="right"/>
    </xf>
    <xf numFmtId="0" fontId="46" fillId="0" borderId="23" xfId="0" applyFont="1" applyBorder="1" applyAlignment="1">
      <alignment horizontal="left" vertical="center" wrapText="1"/>
    </xf>
    <xf numFmtId="0" fontId="46" fillId="0" borderId="24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0" fontId="46" fillId="0" borderId="11" xfId="0" applyFont="1" applyBorder="1" applyAlignment="1">
      <alignment horizontal="center" vertical="top" wrapText="1"/>
    </xf>
    <xf numFmtId="0" fontId="46" fillId="0" borderId="13" xfId="0" applyFont="1" applyBorder="1" applyAlignment="1">
      <alignment horizontal="center" vertical="top" wrapText="1"/>
    </xf>
    <xf numFmtId="0" fontId="46" fillId="0" borderId="18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 vertical="center" wrapText="1"/>
    </xf>
    <xf numFmtId="0" fontId="46" fillId="0" borderId="19" xfId="0" applyFont="1" applyBorder="1" applyAlignment="1">
      <alignment horizontal="left" vertical="center" wrapText="1"/>
    </xf>
    <xf numFmtId="0" fontId="46" fillId="0" borderId="20" xfId="0" applyFont="1" applyBorder="1" applyAlignment="1">
      <alignment horizontal="left" vertical="center" wrapText="1"/>
    </xf>
    <xf numFmtId="0" fontId="46" fillId="0" borderId="21" xfId="0" applyFont="1" applyBorder="1" applyAlignment="1">
      <alignment horizontal="left" vertical="center" wrapText="1"/>
    </xf>
    <xf numFmtId="0" fontId="46" fillId="0" borderId="10" xfId="0" applyFont="1" applyBorder="1" applyAlignment="1">
      <alignment horizontal="left" vertical="center" wrapText="1"/>
    </xf>
    <xf numFmtId="0" fontId="46" fillId="0" borderId="11" xfId="0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6" fillId="0" borderId="15" xfId="0" applyFont="1" applyBorder="1" applyAlignment="1">
      <alignment horizontal="left" vertical="center" wrapText="1"/>
    </xf>
    <xf numFmtId="0" fontId="46" fillId="0" borderId="16" xfId="0" applyFont="1" applyBorder="1" applyAlignment="1">
      <alignment horizontal="left" vertical="center" wrapText="1"/>
    </xf>
    <xf numFmtId="0" fontId="46" fillId="0" borderId="17" xfId="0" applyFont="1" applyBorder="1" applyAlignment="1">
      <alignment horizontal="left" vertical="center" wrapText="1"/>
    </xf>
    <xf numFmtId="0" fontId="47" fillId="0" borderId="11" xfId="0" applyFont="1" applyBorder="1" applyAlignment="1">
      <alignment horizontal="center" vertical="top" wrapText="1"/>
    </xf>
    <xf numFmtId="0" fontId="47" fillId="0" borderId="13" xfId="0" applyFont="1" applyBorder="1" applyAlignment="1">
      <alignment horizontal="center" vertical="top" wrapText="1"/>
    </xf>
    <xf numFmtId="0" fontId="47" fillId="0" borderId="11" xfId="0" applyFont="1" applyBorder="1" applyAlignment="1">
      <alignment vertical="top" wrapText="1"/>
    </xf>
    <xf numFmtId="0" fontId="47" fillId="0" borderId="13" xfId="0" applyFont="1" applyBorder="1" applyAlignment="1">
      <alignment vertical="top" wrapText="1"/>
    </xf>
    <xf numFmtId="0" fontId="46" fillId="0" borderId="22" xfId="0" applyFont="1" applyBorder="1" applyAlignment="1">
      <alignment horizontal="left" vertical="center" wrapText="1"/>
    </xf>
    <xf numFmtId="0" fontId="46" fillId="0" borderId="11" xfId="0" applyFont="1" applyBorder="1" applyAlignment="1">
      <alignment horizontal="left" vertical="center" wrapText="1"/>
    </xf>
    <xf numFmtId="0" fontId="46" fillId="0" borderId="13" xfId="0" applyFont="1" applyBorder="1" applyAlignment="1">
      <alignment horizontal="left" vertical="center" wrapText="1"/>
    </xf>
    <xf numFmtId="0" fontId="46" fillId="0" borderId="0" xfId="0" applyFont="1" applyFill="1" applyAlignment="1">
      <alignment horizontal="right"/>
    </xf>
    <xf numFmtId="0" fontId="46" fillId="0" borderId="15" xfId="0" applyFont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 wrapText="1"/>
    </xf>
    <xf numFmtId="0" fontId="46" fillId="0" borderId="17" xfId="0" applyFont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21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3" xfId="0" applyFont="1" applyBorder="1" applyAlignment="1">
      <alignment horizontal="center" vertical="top" wrapText="1"/>
    </xf>
    <xf numFmtId="0" fontId="46" fillId="0" borderId="24" xfId="0" applyFont="1" applyBorder="1" applyAlignment="1">
      <alignment horizontal="center" vertical="top" wrapText="1"/>
    </xf>
    <xf numFmtId="0" fontId="46" fillId="0" borderId="25" xfId="0" applyFont="1" applyBorder="1" applyAlignment="1">
      <alignment horizontal="center" vertical="top" wrapText="1"/>
    </xf>
    <xf numFmtId="0" fontId="49" fillId="0" borderId="20" xfId="254" applyFont="1" applyBorder="1" applyAlignment="1" applyProtection="1">
      <alignment horizontal="left" vertical="center" wrapText="1"/>
    </xf>
    <xf numFmtId="0" fontId="49" fillId="0" borderId="21" xfId="254" applyFont="1" applyBorder="1" applyAlignment="1" applyProtection="1">
      <alignment horizontal="left" vertical="center" wrapText="1"/>
    </xf>
    <xf numFmtId="0" fontId="49" fillId="0" borderId="10" xfId="254" applyFont="1" applyBorder="1" applyAlignment="1" applyProtection="1">
      <alignment horizontal="left" vertical="center" wrapText="1"/>
    </xf>
    <xf numFmtId="0" fontId="46" fillId="0" borderId="18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 wrapText="1"/>
    </xf>
  </cellXfs>
  <cellStyles count="429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" xfId="254" builtinId="8"/>
    <cellStyle name="Гиперссылка 2" xfId="255"/>
    <cellStyle name="Гиперссылка 3" xfId="256"/>
    <cellStyle name="Денежный 2" xfId="257"/>
    <cellStyle name="Заголовок 1" xfId="258" builtinId="16" customBuiltin="1"/>
    <cellStyle name="Заголовок 1 2" xfId="259"/>
    <cellStyle name="Заголовок 1 2 2" xfId="260"/>
    <cellStyle name="Заголовок 1 2 3" xfId="261"/>
    <cellStyle name="Заголовок 1 2 4" xfId="262"/>
    <cellStyle name="Заголовок 1 2 5" xfId="263"/>
    <cellStyle name="Заголовок 1 3" xfId="264"/>
    <cellStyle name="Заголовок 1 4" xfId="265"/>
    <cellStyle name="Заголовок 1 5" xfId="266"/>
    <cellStyle name="Заголовок 1 6" xfId="267"/>
    <cellStyle name="Заголовок 2" xfId="268" builtinId="17" customBuiltin="1"/>
    <cellStyle name="Заголовок 2 2" xfId="269"/>
    <cellStyle name="Заголовок 2 2 2" xfId="270"/>
    <cellStyle name="Заголовок 2 2 3" xfId="271"/>
    <cellStyle name="Заголовок 2 2 4" xfId="272"/>
    <cellStyle name="Заголовок 2 2 5" xfId="273"/>
    <cellStyle name="Заголовок 2 3" xfId="274"/>
    <cellStyle name="Заголовок 2 4" xfId="275"/>
    <cellStyle name="Заголовок 2 5" xfId="276"/>
    <cellStyle name="Заголовок 2 6" xfId="277"/>
    <cellStyle name="Заголовок 3" xfId="278" builtinId="18" customBuiltin="1"/>
    <cellStyle name="Заголовок 3 2" xfId="279"/>
    <cellStyle name="Заголовок 3 2 2" xfId="280"/>
    <cellStyle name="Заголовок 3 2 3" xfId="281"/>
    <cellStyle name="Заголовок 3 2 4" xfId="282"/>
    <cellStyle name="Заголовок 3 2 5" xfId="283"/>
    <cellStyle name="Заголовок 3 3" xfId="284"/>
    <cellStyle name="Заголовок 3 4" xfId="285"/>
    <cellStyle name="Заголовок 3 5" xfId="286"/>
    <cellStyle name="Заголовок 3 6" xfId="287"/>
    <cellStyle name="Заголовок 4" xfId="288" builtinId="19" customBuiltin="1"/>
    <cellStyle name="Заголовок 4 2" xfId="289"/>
    <cellStyle name="Заголовок 4 2 2" xfId="290"/>
    <cellStyle name="Заголовок 4 2 3" xfId="291"/>
    <cellStyle name="Заголовок 4 2 4" xfId="292"/>
    <cellStyle name="Заголовок 4 2 5" xfId="293"/>
    <cellStyle name="Заголовок 4 3" xfId="294"/>
    <cellStyle name="Заголовок 4 4" xfId="295"/>
    <cellStyle name="Заголовок 4 5" xfId="296"/>
    <cellStyle name="Заголовок 4 6" xfId="297"/>
    <cellStyle name="Итог" xfId="298" builtinId="25" customBuiltin="1"/>
    <cellStyle name="Итог 2" xfId="299"/>
    <cellStyle name="Итог 2 2" xfId="300"/>
    <cellStyle name="Итог 2 3" xfId="301"/>
    <cellStyle name="Итог 2 4" xfId="302"/>
    <cellStyle name="Итог 2 5" xfId="303"/>
    <cellStyle name="Итог 3" xfId="304"/>
    <cellStyle name="Итог 4" xfId="305"/>
    <cellStyle name="Итог 5" xfId="306"/>
    <cellStyle name="Итог 6" xfId="307"/>
    <cellStyle name="Контрольная ячейка" xfId="308" builtinId="23" customBuiltin="1"/>
    <cellStyle name="Контрольная ячейка 2" xfId="309"/>
    <cellStyle name="Контрольная ячейка 2 2" xfId="310"/>
    <cellStyle name="Контрольная ячейка 2 3" xfId="311"/>
    <cellStyle name="Контрольная ячейка 2 4" xfId="312"/>
    <cellStyle name="Контрольная ячейка 2 5" xfId="313"/>
    <cellStyle name="Контрольная ячейка 3" xfId="314"/>
    <cellStyle name="Контрольная ячейка 4" xfId="315"/>
    <cellStyle name="Контрольная ячейка 5" xfId="316"/>
    <cellStyle name="Контрольная ячейка 6" xfId="317"/>
    <cellStyle name="Название" xfId="318" builtinId="15" customBuiltin="1"/>
    <cellStyle name="Название 2" xfId="319"/>
    <cellStyle name="Название 2 2" xfId="320"/>
    <cellStyle name="Название 2 3" xfId="321"/>
    <cellStyle name="Название 2 4" xfId="322"/>
    <cellStyle name="Название 2 5" xfId="323"/>
    <cellStyle name="Название 3" xfId="324"/>
    <cellStyle name="Название 4" xfId="325"/>
    <cellStyle name="Название 5" xfId="326"/>
    <cellStyle name="Название 6" xfId="327"/>
    <cellStyle name="Нейтральный" xfId="328" builtinId="28" customBuiltin="1"/>
    <cellStyle name="Нейтральный 2" xfId="329"/>
    <cellStyle name="Нейтральный 2 2" xfId="330"/>
    <cellStyle name="Нейтральный 2 3" xfId="331"/>
    <cellStyle name="Нейтральный 2 4" xfId="332"/>
    <cellStyle name="Нейтральный 2 5" xfId="333"/>
    <cellStyle name="Нейтральный 3" xfId="334"/>
    <cellStyle name="Нейтральный 4" xfId="335"/>
    <cellStyle name="Нейтральный 5" xfId="336"/>
    <cellStyle name="Нейтральный 6" xfId="337"/>
    <cellStyle name="Обычный" xfId="0" builtinId="0"/>
    <cellStyle name="Обычный 2" xfId="338"/>
    <cellStyle name="Обычный 2 2" xfId="339"/>
    <cellStyle name="Обычный 2 2 2" xfId="340"/>
    <cellStyle name="Обычный 2 2 3" xfId="341"/>
    <cellStyle name="Обычный 2 3" xfId="342"/>
    <cellStyle name="Обычный 2 4" xfId="343"/>
    <cellStyle name="Обычный 2 5" xfId="344"/>
    <cellStyle name="Обычный 3" xfId="345"/>
    <cellStyle name="Обычный 4" xfId="346"/>
    <cellStyle name="Обычный 4 2" xfId="347"/>
    <cellStyle name="Обычный 4 3" xfId="348"/>
    <cellStyle name="Обычный 4 4" xfId="349"/>
    <cellStyle name="Обычный 5 2" xfId="350"/>
    <cellStyle name="Обычный 5 3" xfId="351"/>
    <cellStyle name="Обычный 5 4" xfId="352"/>
    <cellStyle name="Обычный 6 2" xfId="353"/>
    <cellStyle name="Обычный 6 3" xfId="354"/>
    <cellStyle name="Обычный 6 4" xfId="355"/>
    <cellStyle name="Плохой" xfId="356" builtinId="27" customBuiltin="1"/>
    <cellStyle name="Плохой 2" xfId="357"/>
    <cellStyle name="Плохой 2 2" xfId="358"/>
    <cellStyle name="Плохой 2 3" xfId="359"/>
    <cellStyle name="Плохой 2 4" xfId="360"/>
    <cellStyle name="Плохой 2 5" xfId="361"/>
    <cellStyle name="Плохой 3" xfId="362"/>
    <cellStyle name="Плохой 4" xfId="363"/>
    <cellStyle name="Плохой 5" xfId="364"/>
    <cellStyle name="Плохой 6" xfId="365"/>
    <cellStyle name="Пояснение" xfId="366" builtinId="53" customBuiltin="1"/>
    <cellStyle name="Пояснение 2" xfId="367"/>
    <cellStyle name="Пояснение 2 2" xfId="368"/>
    <cellStyle name="Пояснение 2 3" xfId="369"/>
    <cellStyle name="Пояснение 2 4" xfId="370"/>
    <cellStyle name="Пояснение 2 5" xfId="371"/>
    <cellStyle name="Пояснение 3" xfId="372"/>
    <cellStyle name="Пояснение 4" xfId="373"/>
    <cellStyle name="Пояснение 5" xfId="374"/>
    <cellStyle name="Пояснение 6" xfId="375"/>
    <cellStyle name="Примечание" xfId="376" builtinId="10" customBuiltin="1"/>
    <cellStyle name="Примечание 2" xfId="377"/>
    <cellStyle name="Примечание 2 2" xfId="378"/>
    <cellStyle name="Примечание 2 2 2" xfId="379"/>
    <cellStyle name="Примечание 2 2 3" xfId="380"/>
    <cellStyle name="Примечание 2 2 4" xfId="381"/>
    <cellStyle name="Примечание 2 3" xfId="382"/>
    <cellStyle name="Примечание 2 3 2" xfId="383"/>
    <cellStyle name="Примечание 2 3 3" xfId="384"/>
    <cellStyle name="Примечание 2 3 4" xfId="385"/>
    <cellStyle name="Примечание 2 4" xfId="386"/>
    <cellStyle name="Примечание 2 5" xfId="387"/>
    <cellStyle name="Примечание 2 6" xfId="388"/>
    <cellStyle name="Примечание 3" xfId="389"/>
    <cellStyle name="Примечание 4" xfId="390"/>
    <cellStyle name="Примечание 5" xfId="391"/>
    <cellStyle name="Примечание 6" xfId="392"/>
    <cellStyle name="Связанная ячейка" xfId="393" builtinId="24" customBuiltin="1"/>
    <cellStyle name="Связанная ячейка 2" xfId="394"/>
    <cellStyle name="Связанная ячейка 2 2" xfId="395"/>
    <cellStyle name="Связанная ячейка 2 3" xfId="396"/>
    <cellStyle name="Связанная ячейка 2 4" xfId="397"/>
    <cellStyle name="Связанная ячейка 2 5" xfId="398"/>
    <cellStyle name="Связанная ячейка 3" xfId="399"/>
    <cellStyle name="Связанная ячейка 4" xfId="400"/>
    <cellStyle name="Связанная ячейка 5" xfId="401"/>
    <cellStyle name="Связанная ячейка 6" xfId="402"/>
    <cellStyle name="Текст предупреждения" xfId="403" builtinId="11" customBuiltin="1"/>
    <cellStyle name="Текст предупреждения 2" xfId="404"/>
    <cellStyle name="Текст предупреждения 2 2" xfId="405"/>
    <cellStyle name="Текст предупреждения 2 3" xfId="406"/>
    <cellStyle name="Текст предупреждения 2 4" xfId="407"/>
    <cellStyle name="Текст предупреждения 2 5" xfId="408"/>
    <cellStyle name="Текст предупреждения 2 6" xfId="409"/>
    <cellStyle name="Текст предупреждения 2 7" xfId="410"/>
    <cellStyle name="Текст предупреждения 2 8" xfId="411"/>
    <cellStyle name="Текст предупреждения 2 9" xfId="412"/>
    <cellStyle name="Текст предупреждения 3" xfId="413"/>
    <cellStyle name="Текст предупреждения 4" xfId="414"/>
    <cellStyle name="Текст предупреждения 5" xfId="415"/>
    <cellStyle name="Текст предупреждения 6" xfId="416"/>
    <cellStyle name="Финансовый" xfId="417" builtinId="3"/>
    <cellStyle name="Финансовый 2" xfId="418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0"/>
  <sheetViews>
    <sheetView topLeftCell="E19" zoomScaleNormal="100" workbookViewId="0">
      <selection activeCell="N35" sqref="N35"/>
    </sheetView>
  </sheetViews>
  <sheetFormatPr defaultRowHeight="15" x14ac:dyDescent="0.25"/>
  <cols>
    <col min="1" max="1" width="18.140625" style="6" customWidth="1"/>
    <col min="2" max="2" width="7.42578125" style="6" customWidth="1"/>
    <col min="3" max="3" width="15.140625" style="6" customWidth="1"/>
    <col min="4" max="4" width="12" style="6" customWidth="1"/>
    <col min="5" max="5" width="17.5703125" style="6" customWidth="1"/>
    <col min="6" max="7" width="20.5703125" style="6" customWidth="1"/>
    <col min="8" max="9" width="14.7109375" style="6" bestFit="1" customWidth="1"/>
    <col min="10" max="10" width="16.5703125" style="6" bestFit="1" customWidth="1"/>
    <col min="11" max="11" width="18.42578125" style="6" bestFit="1" customWidth="1"/>
    <col min="12" max="13" width="13" style="6" customWidth="1"/>
    <col min="14" max="14" width="16.42578125" style="1" customWidth="1"/>
    <col min="15" max="15" width="15.42578125" customWidth="1"/>
    <col min="16" max="16" width="16.140625" customWidth="1"/>
    <col min="17" max="17" width="15.42578125" customWidth="1"/>
    <col min="18" max="18" width="14.7109375" bestFit="1" customWidth="1"/>
    <col min="19" max="19" width="15.7109375" bestFit="1" customWidth="1"/>
    <col min="20" max="20" width="14.28515625" customWidth="1"/>
    <col min="21" max="21" width="11.140625" bestFit="1" customWidth="1"/>
    <col min="22" max="23" width="12.140625" bestFit="1" customWidth="1"/>
    <col min="24" max="24" width="13.85546875" customWidth="1"/>
    <col min="25" max="25" width="13.28515625" customWidth="1"/>
  </cols>
  <sheetData>
    <row r="1" spans="1:13" x14ac:dyDescent="0.25">
      <c r="F1" s="116" t="s">
        <v>71</v>
      </c>
      <c r="G1" s="116"/>
      <c r="H1" s="116"/>
      <c r="I1" s="116"/>
      <c r="J1" s="116"/>
      <c r="K1" s="116"/>
      <c r="L1" s="36"/>
    </row>
    <row r="3" spans="1:13" ht="15.75" x14ac:dyDescent="0.25">
      <c r="A3" s="5"/>
      <c r="B3" s="5"/>
      <c r="C3" s="5"/>
      <c r="D3" s="5"/>
      <c r="E3" s="5"/>
      <c r="F3" s="116" t="s">
        <v>1</v>
      </c>
      <c r="G3" s="116"/>
      <c r="H3" s="116"/>
      <c r="I3" s="116"/>
      <c r="J3" s="116"/>
      <c r="K3" s="116"/>
      <c r="L3" s="36"/>
      <c r="M3" s="36"/>
    </row>
    <row r="4" spans="1:13" ht="15.75" x14ac:dyDescent="0.25">
      <c r="A4" s="5"/>
      <c r="B4" s="5"/>
      <c r="C4" s="5"/>
      <c r="D4" s="5"/>
      <c r="E4" s="5"/>
      <c r="F4" s="5"/>
      <c r="G4" s="5"/>
      <c r="H4" s="168" t="str">
        <f>'Прил.10.2-РЕСО'!I4</f>
        <v>к Договору о финансовом обеспечении</v>
      </c>
      <c r="I4" s="168"/>
      <c r="J4" s="168"/>
      <c r="K4" s="168"/>
    </row>
    <row r="5" spans="1:13" ht="15.75" x14ac:dyDescent="0.25">
      <c r="A5" s="5"/>
      <c r="B5" s="5"/>
      <c r="C5" s="5"/>
      <c r="D5" s="5"/>
      <c r="E5" s="5"/>
      <c r="F5" s="5"/>
      <c r="G5" s="5"/>
      <c r="H5" s="168" t="str">
        <f>'Прил.10.2-РЕСО'!I5</f>
        <v>обязательного медицинского страхования</v>
      </c>
      <c r="I5" s="168"/>
      <c r="J5" s="168"/>
      <c r="K5" s="168"/>
    </row>
    <row r="6" spans="1:13" ht="15.75" x14ac:dyDescent="0.25">
      <c r="A6" s="5"/>
      <c r="B6" s="5"/>
      <c r="C6" s="5"/>
      <c r="D6" s="5"/>
      <c r="E6" s="5"/>
      <c r="F6" s="5"/>
      <c r="G6" s="5"/>
      <c r="H6" s="44"/>
      <c r="I6" s="44"/>
      <c r="J6" s="44"/>
      <c r="K6" s="44"/>
    </row>
    <row r="7" spans="1:13" ht="15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3" ht="15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</row>
    <row r="9" spans="1:13" ht="15.75" x14ac:dyDescent="0.25">
      <c r="A9" s="118" t="s">
        <v>66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</row>
    <row r="10" spans="1:13" ht="15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3" ht="15.75" x14ac:dyDescent="0.25">
      <c r="A11" s="118" t="s">
        <v>62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</row>
    <row r="12" spans="1:13" ht="15.75" x14ac:dyDescent="0.25">
      <c r="A12" s="118" t="s">
        <v>5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</row>
    <row r="13" spans="1:13" ht="16.5" thickBot="1" x14ac:dyDescent="0.3">
      <c r="A13" s="33"/>
      <c r="B13" s="5"/>
      <c r="C13" s="5"/>
      <c r="D13" s="5"/>
      <c r="E13" s="5"/>
      <c r="F13" s="5"/>
      <c r="G13" s="115"/>
    </row>
    <row r="14" spans="1:13" x14ac:dyDescent="0.25">
      <c r="A14" s="119" t="s">
        <v>0</v>
      </c>
      <c r="B14" s="120"/>
      <c r="C14" s="121"/>
      <c r="D14" s="127" t="s">
        <v>6</v>
      </c>
      <c r="E14" s="130" t="s">
        <v>7</v>
      </c>
      <c r="F14" s="130" t="s">
        <v>8</v>
      </c>
      <c r="G14" s="119" t="s">
        <v>9</v>
      </c>
      <c r="H14" s="120"/>
      <c r="I14" s="120"/>
      <c r="J14" s="120"/>
      <c r="K14" s="121"/>
    </row>
    <row r="15" spans="1:13" ht="15.75" thickBot="1" x14ac:dyDescent="0.3">
      <c r="A15" s="122"/>
      <c r="B15" s="117"/>
      <c r="C15" s="123"/>
      <c r="D15" s="128"/>
      <c r="E15" s="131"/>
      <c r="F15" s="131"/>
      <c r="G15" s="124"/>
      <c r="H15" s="125"/>
      <c r="I15" s="125"/>
      <c r="J15" s="125"/>
      <c r="K15" s="126"/>
    </row>
    <row r="16" spans="1:13" x14ac:dyDescent="0.25">
      <c r="A16" s="122"/>
      <c r="B16" s="117"/>
      <c r="C16" s="123"/>
      <c r="D16" s="128"/>
      <c r="E16" s="131"/>
      <c r="F16" s="131"/>
      <c r="G16" s="127" t="s">
        <v>67</v>
      </c>
      <c r="H16" s="127" t="s">
        <v>10</v>
      </c>
      <c r="I16" s="127" t="s">
        <v>11</v>
      </c>
      <c r="J16" s="127" t="s">
        <v>12</v>
      </c>
      <c r="K16" s="127" t="s">
        <v>13</v>
      </c>
    </row>
    <row r="17" spans="1:32" ht="25.5" customHeight="1" thickBot="1" x14ac:dyDescent="0.3">
      <c r="A17" s="124"/>
      <c r="B17" s="125"/>
      <c r="C17" s="126"/>
      <c r="D17" s="129"/>
      <c r="E17" s="132"/>
      <c r="F17" s="132"/>
      <c r="G17" s="129"/>
      <c r="H17" s="129"/>
      <c r="I17" s="129"/>
      <c r="J17" s="129"/>
      <c r="K17" s="129"/>
      <c r="L17" s="89"/>
      <c r="AB17" s="117"/>
    </row>
    <row r="18" spans="1:32" ht="16.5" thickBot="1" x14ac:dyDescent="0.3">
      <c r="A18" s="136" t="s">
        <v>14</v>
      </c>
      <c r="B18" s="137"/>
      <c r="C18" s="138"/>
      <c r="D18" s="7">
        <v>1</v>
      </c>
      <c r="E18" s="62">
        <v>2</v>
      </c>
      <c r="F18" s="62">
        <v>3</v>
      </c>
      <c r="G18" s="7">
        <v>4</v>
      </c>
      <c r="H18" s="7">
        <v>5</v>
      </c>
      <c r="I18" s="7">
        <v>6</v>
      </c>
      <c r="J18" s="7">
        <v>7</v>
      </c>
      <c r="K18" s="7">
        <v>8</v>
      </c>
      <c r="N18" s="78"/>
      <c r="O18" s="79"/>
      <c r="AB18" s="117"/>
    </row>
    <row r="19" spans="1:32" ht="57.75" customHeight="1" thickBot="1" x14ac:dyDescent="0.3">
      <c r="A19" s="139" t="s">
        <v>15</v>
      </c>
      <c r="B19" s="140"/>
      <c r="C19" s="141"/>
      <c r="D19" s="32">
        <v>1</v>
      </c>
      <c r="E19" s="63"/>
      <c r="F19" s="98"/>
      <c r="G19" s="30">
        <v>7601676</v>
      </c>
      <c r="H19" s="38">
        <f>SUM(H20+H21+H22+H23+H24+H28)</f>
        <v>1780731.5</v>
      </c>
      <c r="I19" s="38">
        <f>SUM(I20+I21+I22+I23+I24+I28)</f>
        <v>2315750.1</v>
      </c>
      <c r="J19" s="86">
        <f>SUM(J20+J21+J22+J23+J24+J28)</f>
        <v>1900419.0000000002</v>
      </c>
      <c r="K19" s="38">
        <f>SUM(K20+K21+K22+K23+K24+K28)</f>
        <v>1604775.4000000001</v>
      </c>
      <c r="L19" s="76"/>
      <c r="M19" s="76"/>
      <c r="N19" s="76"/>
      <c r="O19" s="75"/>
      <c r="P19" s="96"/>
      <c r="Q19" s="73"/>
      <c r="R19" s="90"/>
      <c r="S19" s="73"/>
      <c r="T19" s="74"/>
      <c r="U19" s="47"/>
      <c r="V19" s="47"/>
      <c r="W19" s="47"/>
      <c r="X19" s="47"/>
      <c r="Y19" s="47"/>
      <c r="AB19" s="39"/>
      <c r="AC19" s="42"/>
      <c r="AD19" s="46"/>
      <c r="AE19" s="46"/>
      <c r="AF19" s="46"/>
    </row>
    <row r="20" spans="1:32" ht="32.25" customHeight="1" thickBot="1" x14ac:dyDescent="0.3">
      <c r="A20" s="142" t="s">
        <v>57</v>
      </c>
      <c r="B20" s="143"/>
      <c r="C20" s="144"/>
      <c r="D20" s="25">
        <v>2</v>
      </c>
      <c r="E20" s="64" t="s">
        <v>17</v>
      </c>
      <c r="F20" s="65"/>
      <c r="G20" s="26">
        <v>463007.6</v>
      </c>
      <c r="H20" s="38">
        <v>113335.6</v>
      </c>
      <c r="I20" s="86">
        <v>118168.2</v>
      </c>
      <c r="J20" s="87">
        <v>115751.9</v>
      </c>
      <c r="K20" s="87">
        <v>115751.9</v>
      </c>
      <c r="L20" s="76"/>
      <c r="M20" s="76"/>
      <c r="N20" s="80"/>
      <c r="O20" s="75"/>
      <c r="P20" s="88"/>
      <c r="Q20" s="88"/>
      <c r="R20" s="114"/>
      <c r="S20" s="73"/>
      <c r="T20" s="74"/>
      <c r="U20" s="77"/>
      <c r="V20" s="68"/>
      <c r="W20" s="68"/>
      <c r="X20" s="68"/>
      <c r="Y20" s="47"/>
      <c r="AB20" s="39"/>
      <c r="AC20" s="42"/>
      <c r="AD20" s="46"/>
      <c r="AE20" s="46"/>
      <c r="AF20" s="46"/>
    </row>
    <row r="21" spans="1:32" ht="39" thickBot="1" x14ac:dyDescent="0.3">
      <c r="A21" s="145" t="s">
        <v>18</v>
      </c>
      <c r="B21" s="145" t="s">
        <v>19</v>
      </c>
      <c r="C21" s="8" t="s">
        <v>20</v>
      </c>
      <c r="D21" s="7">
        <v>3</v>
      </c>
      <c r="E21" s="62" t="s">
        <v>21</v>
      </c>
      <c r="F21" s="61"/>
      <c r="G21" s="9">
        <v>2425996.4</v>
      </c>
      <c r="H21" s="81">
        <v>586600.69999999995</v>
      </c>
      <c r="I21" s="94">
        <v>632990.4</v>
      </c>
      <c r="J21" s="94">
        <v>603202.80000000005</v>
      </c>
      <c r="K21" s="94">
        <v>603202.5</v>
      </c>
      <c r="L21" s="76"/>
      <c r="M21" s="76"/>
      <c r="N21" s="80"/>
      <c r="O21" s="75"/>
      <c r="P21" s="88"/>
      <c r="Q21" s="88"/>
      <c r="R21" s="114"/>
      <c r="S21" s="75"/>
      <c r="T21" s="75"/>
      <c r="U21" s="46"/>
      <c r="V21" s="46"/>
      <c r="W21" s="46"/>
      <c r="X21" s="46"/>
      <c r="Y21" s="46"/>
      <c r="AB21" s="39"/>
      <c r="AC21" s="42"/>
      <c r="AD21" s="46"/>
      <c r="AE21" s="46"/>
      <c r="AF21" s="46"/>
    </row>
    <row r="22" spans="1:32" ht="51.75" thickBot="1" x14ac:dyDescent="0.3">
      <c r="A22" s="145"/>
      <c r="B22" s="145"/>
      <c r="C22" s="8" t="s">
        <v>22</v>
      </c>
      <c r="D22" s="7">
        <v>4</v>
      </c>
      <c r="E22" s="62" t="s">
        <v>23</v>
      </c>
      <c r="F22" s="61"/>
      <c r="G22" s="9">
        <v>232748.3</v>
      </c>
      <c r="H22" s="81">
        <v>54582.6</v>
      </c>
      <c r="I22" s="94">
        <v>61695.1</v>
      </c>
      <c r="J22" s="94">
        <v>58235.3</v>
      </c>
      <c r="K22" s="94">
        <v>58235.3</v>
      </c>
      <c r="L22" s="76"/>
      <c r="M22" s="76"/>
      <c r="N22" s="80"/>
      <c r="O22" s="75"/>
      <c r="P22" s="88"/>
      <c r="Q22" s="88"/>
      <c r="R22" s="114"/>
      <c r="S22" s="73"/>
      <c r="T22" s="74"/>
      <c r="U22" s="47"/>
      <c r="V22" s="47"/>
      <c r="W22" s="47"/>
      <c r="X22" s="47"/>
      <c r="Y22" s="47"/>
      <c r="AB22" s="39"/>
      <c r="AC22" s="42"/>
      <c r="AD22" s="46"/>
      <c r="AE22" s="46"/>
      <c r="AF22" s="46"/>
    </row>
    <row r="23" spans="1:32" ht="30.75" customHeight="1" thickBot="1" x14ac:dyDescent="0.3">
      <c r="A23" s="145"/>
      <c r="B23" s="145"/>
      <c r="C23" s="22" t="s">
        <v>24</v>
      </c>
      <c r="D23" s="32">
        <v>5</v>
      </c>
      <c r="E23" s="66" t="s">
        <v>25</v>
      </c>
      <c r="F23" s="63"/>
      <c r="G23" s="30">
        <v>88405.9</v>
      </c>
      <c r="H23" s="81">
        <v>16527.7</v>
      </c>
      <c r="I23" s="94">
        <v>27675.200000000001</v>
      </c>
      <c r="J23" s="94">
        <v>22101.5</v>
      </c>
      <c r="K23" s="94">
        <v>22101.5</v>
      </c>
      <c r="L23" s="76"/>
      <c r="M23" s="76"/>
      <c r="N23" s="80"/>
      <c r="O23" s="75"/>
      <c r="P23" s="88"/>
      <c r="Q23" s="88"/>
      <c r="R23" s="114"/>
      <c r="S23" s="73"/>
      <c r="T23" s="75"/>
      <c r="U23" s="47"/>
      <c r="V23" s="47"/>
      <c r="W23" s="47"/>
      <c r="X23" s="47"/>
      <c r="Y23" s="47"/>
      <c r="AB23" s="39"/>
      <c r="AC23" s="42"/>
      <c r="AD23" s="46"/>
      <c r="AE23" s="46"/>
      <c r="AF23" s="46"/>
    </row>
    <row r="24" spans="1:32" ht="35.25" customHeight="1" thickBot="1" x14ac:dyDescent="0.3">
      <c r="A24" s="133" t="s">
        <v>26</v>
      </c>
      <c r="B24" s="134"/>
      <c r="C24" s="135"/>
      <c r="D24" s="25">
        <v>6</v>
      </c>
      <c r="E24" s="64" t="s">
        <v>27</v>
      </c>
      <c r="F24" s="65"/>
      <c r="G24" s="26">
        <v>3510411</v>
      </c>
      <c r="H24" s="81">
        <v>852358.4</v>
      </c>
      <c r="I24" s="94">
        <v>1128265.1000000001</v>
      </c>
      <c r="J24" s="94">
        <v>877884.4</v>
      </c>
      <c r="K24" s="94">
        <v>651903.1</v>
      </c>
      <c r="L24" s="76"/>
      <c r="M24" s="76"/>
      <c r="N24" s="80"/>
      <c r="O24" s="75"/>
      <c r="P24" s="88"/>
      <c r="Q24" s="88"/>
      <c r="R24" s="114"/>
      <c r="S24" s="73"/>
      <c r="T24" s="74"/>
      <c r="U24" s="47"/>
      <c r="V24" s="47"/>
      <c r="W24" s="47"/>
      <c r="X24" s="47"/>
      <c r="Y24" s="47"/>
      <c r="AB24" s="39"/>
      <c r="AC24" s="42"/>
      <c r="AD24" s="46"/>
      <c r="AE24" s="46"/>
      <c r="AF24" s="46"/>
    </row>
    <row r="25" spans="1:32" ht="16.5" thickBot="1" x14ac:dyDescent="0.3">
      <c r="A25" s="151" t="s">
        <v>28</v>
      </c>
      <c r="B25" s="152"/>
      <c r="C25" s="153"/>
      <c r="D25" s="7">
        <v>7</v>
      </c>
      <c r="E25" s="62" t="s">
        <v>29</v>
      </c>
      <c r="F25" s="61"/>
      <c r="G25" s="9"/>
      <c r="H25" s="81"/>
      <c r="I25" s="94"/>
      <c r="J25" s="94"/>
      <c r="K25" s="94"/>
      <c r="L25" s="76"/>
      <c r="M25" s="76"/>
      <c r="N25" s="80"/>
      <c r="O25" s="75"/>
      <c r="P25" s="88"/>
      <c r="Q25" s="88"/>
      <c r="R25" s="114"/>
      <c r="S25" s="73"/>
      <c r="T25" s="74"/>
      <c r="U25" s="47"/>
      <c r="V25" s="47"/>
      <c r="W25" s="47"/>
      <c r="X25" s="47"/>
      <c r="Y25" s="47"/>
      <c r="AB25" s="39"/>
      <c r="AC25" s="42"/>
      <c r="AD25" s="46"/>
      <c r="AE25" s="46"/>
      <c r="AF25" s="46"/>
    </row>
    <row r="26" spans="1:32" ht="33.75" customHeight="1" thickBot="1" x14ac:dyDescent="0.3">
      <c r="A26" s="146"/>
      <c r="B26" s="147"/>
      <c r="C26" s="148"/>
      <c r="D26" s="7">
        <v>8</v>
      </c>
      <c r="E26" s="62" t="s">
        <v>27</v>
      </c>
      <c r="F26" s="61"/>
      <c r="G26" s="9">
        <v>90422.399999999994</v>
      </c>
      <c r="H26" s="81">
        <v>17416.5</v>
      </c>
      <c r="I26" s="94">
        <v>31411.599999999999</v>
      </c>
      <c r="J26" s="94">
        <v>22605.599999999999</v>
      </c>
      <c r="K26" s="94">
        <v>18988.7</v>
      </c>
      <c r="L26" s="76"/>
      <c r="M26" s="76"/>
      <c r="N26" s="80"/>
      <c r="O26" s="75"/>
      <c r="P26" s="88"/>
      <c r="Q26" s="88"/>
      <c r="R26" s="114"/>
      <c r="S26" s="73"/>
      <c r="T26" s="74"/>
      <c r="U26" s="47"/>
      <c r="V26" s="47"/>
      <c r="W26" s="47"/>
      <c r="X26" s="47"/>
      <c r="Y26" s="47"/>
      <c r="AB26" s="39"/>
      <c r="AC26" s="42"/>
      <c r="AD26" s="46"/>
      <c r="AE26" s="46"/>
      <c r="AF26" s="46"/>
    </row>
    <row r="27" spans="1:32" ht="35.25" customHeight="1" thickBot="1" x14ac:dyDescent="0.3">
      <c r="A27" s="139" t="s">
        <v>30</v>
      </c>
      <c r="B27" s="140"/>
      <c r="C27" s="141"/>
      <c r="D27" s="32">
        <v>9</v>
      </c>
      <c r="E27" s="66" t="s">
        <v>27</v>
      </c>
      <c r="F27" s="63"/>
      <c r="G27" s="30">
        <v>401824.8</v>
      </c>
      <c r="H27" s="81">
        <v>98502.8</v>
      </c>
      <c r="I27" s="94">
        <v>118482.6</v>
      </c>
      <c r="J27" s="94">
        <v>100456.2</v>
      </c>
      <c r="K27" s="94">
        <v>84383.2</v>
      </c>
      <c r="L27" s="76"/>
      <c r="M27" s="76"/>
      <c r="N27" s="80"/>
      <c r="O27" s="75"/>
      <c r="P27" s="88"/>
      <c r="Q27" s="88"/>
      <c r="R27" s="114"/>
      <c r="S27" s="73"/>
      <c r="T27" s="74"/>
      <c r="U27" s="47"/>
      <c r="V27" s="47"/>
      <c r="W27" s="47"/>
      <c r="X27" s="47"/>
      <c r="Y27" s="47"/>
      <c r="AB27" s="39"/>
      <c r="AC27" s="42"/>
      <c r="AD27" s="46"/>
      <c r="AE27" s="46"/>
      <c r="AF27" s="46"/>
    </row>
    <row r="28" spans="1:32" ht="33.75" customHeight="1" thickBot="1" x14ac:dyDescent="0.3">
      <c r="A28" s="133" t="s">
        <v>31</v>
      </c>
      <c r="B28" s="134"/>
      <c r="C28" s="135"/>
      <c r="D28" s="25" t="s">
        <v>32</v>
      </c>
      <c r="E28" s="64" t="s">
        <v>33</v>
      </c>
      <c r="F28" s="65"/>
      <c r="G28" s="26">
        <v>881106.8</v>
      </c>
      <c r="H28" s="26">
        <v>157326.5</v>
      </c>
      <c r="I28" s="26">
        <v>346956.1</v>
      </c>
      <c r="J28" s="26">
        <v>223243.1</v>
      </c>
      <c r="K28" s="26">
        <v>153581.1</v>
      </c>
      <c r="L28" s="76"/>
      <c r="M28" s="76"/>
      <c r="N28" s="80"/>
      <c r="O28" s="75"/>
      <c r="P28" s="88"/>
      <c r="Q28" s="88"/>
      <c r="R28" s="114"/>
      <c r="S28" s="73"/>
      <c r="T28" s="74"/>
      <c r="U28" s="47"/>
      <c r="V28" s="47"/>
      <c r="W28" s="47"/>
      <c r="X28" s="47"/>
      <c r="Y28" s="47"/>
      <c r="AB28" s="39"/>
      <c r="AC28" s="42"/>
      <c r="AD28" s="46"/>
      <c r="AE28" s="46"/>
      <c r="AF28" s="46"/>
    </row>
    <row r="29" spans="1:32" ht="16.5" thickBot="1" x14ac:dyDescent="0.3">
      <c r="A29" s="154" t="s">
        <v>34</v>
      </c>
      <c r="B29" s="155"/>
      <c r="C29" s="156"/>
      <c r="D29" s="7" t="s">
        <v>35</v>
      </c>
      <c r="E29" s="62" t="s">
        <v>29</v>
      </c>
      <c r="F29" s="61"/>
      <c r="G29" s="34"/>
      <c r="H29" s="82"/>
      <c r="I29" s="9"/>
      <c r="J29" s="9"/>
      <c r="K29" s="9"/>
      <c r="L29" s="97"/>
      <c r="M29" s="97"/>
      <c r="N29" s="40"/>
      <c r="O29" s="95"/>
    </row>
    <row r="30" spans="1:32" ht="15" customHeight="1" x14ac:dyDescent="0.25">
      <c r="A30" s="139" t="s">
        <v>36</v>
      </c>
      <c r="B30" s="140"/>
      <c r="C30" s="141"/>
      <c r="D30" s="159">
        <v>12</v>
      </c>
      <c r="E30" s="161"/>
      <c r="F30" s="161"/>
      <c r="G30" s="149">
        <f>G19</f>
        <v>7601676</v>
      </c>
      <c r="H30" s="149">
        <f>SUM(H19*1)</f>
        <v>1780731.5</v>
      </c>
      <c r="I30" s="149">
        <f>SUM(I19*1)</f>
        <v>2315750.1</v>
      </c>
      <c r="J30" s="149">
        <f>SUM(J19*1)</f>
        <v>1900419.0000000002</v>
      </c>
      <c r="K30" s="149">
        <f>SUM(K19*1)</f>
        <v>1604775.4000000001</v>
      </c>
      <c r="N30" s="40"/>
    </row>
    <row r="31" spans="1:32" ht="51.75" customHeight="1" thickBot="1" x14ac:dyDescent="0.3">
      <c r="A31" s="146"/>
      <c r="B31" s="147"/>
      <c r="C31" s="148"/>
      <c r="D31" s="160"/>
      <c r="E31" s="162"/>
      <c r="F31" s="162"/>
      <c r="G31" s="150"/>
      <c r="H31" s="150"/>
      <c r="I31" s="150"/>
      <c r="J31" s="150"/>
      <c r="K31" s="150"/>
      <c r="M31" s="97"/>
      <c r="N31" s="40"/>
    </row>
    <row r="32" spans="1:32" ht="16.5" thickBot="1" x14ac:dyDescent="0.3">
      <c r="A32" s="133" t="s">
        <v>16</v>
      </c>
      <c r="B32" s="134"/>
      <c r="C32" s="135"/>
      <c r="D32" s="7">
        <v>13</v>
      </c>
      <c r="E32" s="62" t="s">
        <v>17</v>
      </c>
      <c r="F32" s="61"/>
      <c r="G32" s="9">
        <f t="shared" ref="G32:K34" si="0">G20</f>
        <v>463007.6</v>
      </c>
      <c r="H32" s="45">
        <f t="shared" si="0"/>
        <v>113335.6</v>
      </c>
      <c r="I32" s="26">
        <f t="shared" si="0"/>
        <v>118168.2</v>
      </c>
      <c r="J32" s="26">
        <f t="shared" si="0"/>
        <v>115751.9</v>
      </c>
      <c r="K32" s="26">
        <f t="shared" si="0"/>
        <v>115751.9</v>
      </c>
      <c r="M32" s="97"/>
      <c r="N32" s="40"/>
    </row>
    <row r="33" spans="1:14" ht="16.5" thickBot="1" x14ac:dyDescent="0.3">
      <c r="A33" s="157" t="s">
        <v>18</v>
      </c>
      <c r="B33" s="157" t="s">
        <v>19</v>
      </c>
      <c r="C33" s="31"/>
      <c r="D33" s="7">
        <v>14</v>
      </c>
      <c r="E33" s="62"/>
      <c r="F33" s="62"/>
      <c r="G33" s="9">
        <f t="shared" si="0"/>
        <v>2425996.4</v>
      </c>
      <c r="H33" s="45">
        <f t="shared" si="0"/>
        <v>586600.69999999995</v>
      </c>
      <c r="I33" s="9">
        <f t="shared" si="0"/>
        <v>632990.4</v>
      </c>
      <c r="J33" s="9">
        <f t="shared" si="0"/>
        <v>603202.80000000005</v>
      </c>
      <c r="K33" s="9">
        <f t="shared" si="0"/>
        <v>603202.5</v>
      </c>
      <c r="N33" s="40"/>
    </row>
    <row r="34" spans="1:14" ht="16.5" thickBot="1" x14ac:dyDescent="0.3">
      <c r="A34" s="145"/>
      <c r="B34" s="145"/>
      <c r="C34" s="31"/>
      <c r="D34" s="7">
        <v>15</v>
      </c>
      <c r="E34" s="62"/>
      <c r="F34" s="62"/>
      <c r="G34" s="9">
        <f t="shared" si="0"/>
        <v>232748.3</v>
      </c>
      <c r="H34" s="45">
        <f t="shared" si="0"/>
        <v>54582.6</v>
      </c>
      <c r="I34" s="9">
        <f t="shared" si="0"/>
        <v>61695.1</v>
      </c>
      <c r="J34" s="9">
        <f t="shared" si="0"/>
        <v>58235.3</v>
      </c>
      <c r="K34" s="9">
        <f t="shared" si="0"/>
        <v>58235.3</v>
      </c>
      <c r="N34" s="40"/>
    </row>
    <row r="35" spans="1:14" ht="16.5" thickBot="1" x14ac:dyDescent="0.3">
      <c r="A35" s="158"/>
      <c r="B35" s="158"/>
      <c r="C35" s="31"/>
      <c r="D35" s="7">
        <v>16</v>
      </c>
      <c r="E35" s="62"/>
      <c r="F35" s="61"/>
      <c r="G35" s="9">
        <f t="shared" ref="G35:K36" si="1">G23</f>
        <v>88405.9</v>
      </c>
      <c r="H35" s="45">
        <f t="shared" si="1"/>
        <v>16527.7</v>
      </c>
      <c r="I35" s="83">
        <f t="shared" si="1"/>
        <v>27675.200000000001</v>
      </c>
      <c r="J35" s="83">
        <f t="shared" si="1"/>
        <v>22101.5</v>
      </c>
      <c r="K35" s="83">
        <f t="shared" si="1"/>
        <v>22101.5</v>
      </c>
      <c r="N35" s="40"/>
    </row>
    <row r="36" spans="1:14" ht="26.25" thickBot="1" x14ac:dyDescent="0.3">
      <c r="A36" s="133" t="s">
        <v>37</v>
      </c>
      <c r="B36" s="134"/>
      <c r="C36" s="135"/>
      <c r="D36" s="7" t="s">
        <v>38</v>
      </c>
      <c r="E36" s="62" t="s">
        <v>27</v>
      </c>
      <c r="F36" s="61"/>
      <c r="G36" s="9">
        <f t="shared" si="1"/>
        <v>3510411</v>
      </c>
      <c r="H36" s="45">
        <f t="shared" si="1"/>
        <v>852358.4</v>
      </c>
      <c r="I36" s="26">
        <f t="shared" si="1"/>
        <v>1128265.1000000001</v>
      </c>
      <c r="J36" s="26">
        <f t="shared" si="1"/>
        <v>877884.4</v>
      </c>
      <c r="K36" s="26">
        <f t="shared" si="1"/>
        <v>651903.1</v>
      </c>
      <c r="N36" s="40"/>
    </row>
    <row r="37" spans="1:14" ht="16.5" thickBot="1" x14ac:dyDescent="0.3">
      <c r="A37" s="139" t="s">
        <v>39</v>
      </c>
      <c r="B37" s="140"/>
      <c r="C37" s="141"/>
      <c r="D37" s="7">
        <v>18</v>
      </c>
      <c r="E37" s="62" t="s">
        <v>29</v>
      </c>
      <c r="F37" s="61"/>
      <c r="G37" s="9"/>
      <c r="H37" s="45"/>
      <c r="I37" s="9"/>
      <c r="J37" s="9"/>
      <c r="K37" s="26"/>
      <c r="N37" s="40"/>
    </row>
    <row r="38" spans="1:14" ht="26.25" thickBot="1" x14ac:dyDescent="0.3">
      <c r="A38" s="146"/>
      <c r="B38" s="147"/>
      <c r="C38" s="148"/>
      <c r="D38" s="7">
        <v>19</v>
      </c>
      <c r="E38" s="62" t="s">
        <v>27</v>
      </c>
      <c r="F38" s="61"/>
      <c r="G38" s="9">
        <f t="shared" ref="G38:K40" si="2">G26</f>
        <v>90422.399999999994</v>
      </c>
      <c r="H38" s="45">
        <f t="shared" si="2"/>
        <v>17416.5</v>
      </c>
      <c r="I38" s="9">
        <f t="shared" si="2"/>
        <v>31411.599999999999</v>
      </c>
      <c r="J38" s="9">
        <f t="shared" si="2"/>
        <v>22605.599999999999</v>
      </c>
      <c r="K38" s="9">
        <f t="shared" si="2"/>
        <v>18988.7</v>
      </c>
      <c r="N38" s="40"/>
    </row>
    <row r="39" spans="1:14" ht="30" customHeight="1" thickBot="1" x14ac:dyDescent="0.3">
      <c r="A39" s="139" t="s">
        <v>40</v>
      </c>
      <c r="B39" s="140"/>
      <c r="C39" s="141"/>
      <c r="D39" s="70">
        <v>20</v>
      </c>
      <c r="E39" s="72" t="s">
        <v>27</v>
      </c>
      <c r="F39" s="71"/>
      <c r="G39" s="69">
        <f t="shared" si="2"/>
        <v>401824.8</v>
      </c>
      <c r="H39" s="69">
        <f t="shared" si="2"/>
        <v>98502.8</v>
      </c>
      <c r="I39" s="69">
        <f t="shared" si="2"/>
        <v>118482.6</v>
      </c>
      <c r="J39" s="69">
        <f t="shared" si="2"/>
        <v>100456.2</v>
      </c>
      <c r="K39" s="83">
        <f t="shared" si="2"/>
        <v>84383.2</v>
      </c>
      <c r="N39" s="40"/>
    </row>
    <row r="40" spans="1:14" ht="28.5" customHeight="1" thickBot="1" x14ac:dyDescent="0.3">
      <c r="A40" s="139" t="s">
        <v>41</v>
      </c>
      <c r="B40" s="140"/>
      <c r="C40" s="141"/>
      <c r="D40" s="25">
        <v>21</v>
      </c>
      <c r="E40" s="64" t="s">
        <v>33</v>
      </c>
      <c r="F40" s="65"/>
      <c r="G40" s="26">
        <f t="shared" si="2"/>
        <v>881106.8</v>
      </c>
      <c r="H40" s="26">
        <f t="shared" si="2"/>
        <v>157326.5</v>
      </c>
      <c r="I40" s="26">
        <f t="shared" si="2"/>
        <v>346956.1</v>
      </c>
      <c r="J40" s="26">
        <f t="shared" si="2"/>
        <v>223243.1</v>
      </c>
      <c r="K40" s="26">
        <f t="shared" si="2"/>
        <v>153581.1</v>
      </c>
      <c r="N40" s="40"/>
    </row>
    <row r="41" spans="1:14" ht="65.25" customHeight="1" thickBot="1" x14ac:dyDescent="0.3">
      <c r="A41" s="133" t="s">
        <v>42</v>
      </c>
      <c r="B41" s="134"/>
      <c r="C41" s="135"/>
      <c r="D41" s="7">
        <v>22</v>
      </c>
      <c r="E41" s="61"/>
      <c r="F41" s="61"/>
      <c r="G41" s="34"/>
      <c r="H41" s="34"/>
      <c r="I41" s="34"/>
      <c r="J41" s="34"/>
      <c r="K41" s="34"/>
      <c r="N41" s="40"/>
    </row>
    <row r="42" spans="1:14" ht="16.5" thickBot="1" x14ac:dyDescent="0.3">
      <c r="A42" s="133" t="s">
        <v>16</v>
      </c>
      <c r="B42" s="134"/>
      <c r="C42" s="135"/>
      <c r="D42" s="7">
        <v>23</v>
      </c>
      <c r="E42" s="62" t="s">
        <v>17</v>
      </c>
      <c r="F42" s="61"/>
      <c r="G42" s="34"/>
      <c r="H42" s="34"/>
      <c r="I42" s="34"/>
      <c r="J42" s="34"/>
      <c r="K42" s="34"/>
      <c r="N42" s="40"/>
    </row>
    <row r="43" spans="1:14" ht="39" thickBot="1" x14ac:dyDescent="0.3">
      <c r="A43" s="139" t="s">
        <v>18</v>
      </c>
      <c r="B43" s="140"/>
      <c r="C43" s="141"/>
      <c r="D43" s="7">
        <v>24</v>
      </c>
      <c r="E43" s="62" t="s">
        <v>43</v>
      </c>
      <c r="F43" s="61"/>
      <c r="G43" s="34"/>
      <c r="H43" s="34"/>
      <c r="I43" s="34"/>
      <c r="J43" s="34"/>
      <c r="K43" s="34"/>
      <c r="N43" s="40"/>
    </row>
    <row r="44" spans="1:14" ht="39" thickBot="1" x14ac:dyDescent="0.3">
      <c r="A44" s="151"/>
      <c r="B44" s="152"/>
      <c r="C44" s="153"/>
      <c r="D44" s="7">
        <v>25</v>
      </c>
      <c r="E44" s="62" t="s">
        <v>44</v>
      </c>
      <c r="F44" s="61"/>
      <c r="G44" s="34"/>
      <c r="H44" s="34"/>
      <c r="I44" s="34"/>
      <c r="J44" s="34"/>
      <c r="K44" s="34"/>
      <c r="N44" s="40"/>
    </row>
    <row r="45" spans="1:14" ht="26.25" thickBot="1" x14ac:dyDescent="0.3">
      <c r="A45" s="146"/>
      <c r="B45" s="147"/>
      <c r="C45" s="148"/>
      <c r="D45" s="7">
        <v>26</v>
      </c>
      <c r="E45" s="62" t="s">
        <v>25</v>
      </c>
      <c r="F45" s="61"/>
      <c r="G45" s="34"/>
      <c r="H45" s="34"/>
      <c r="I45" s="34"/>
      <c r="J45" s="34"/>
      <c r="K45" s="34"/>
    </row>
    <row r="46" spans="1:14" ht="26.25" thickBot="1" x14ac:dyDescent="0.3">
      <c r="A46" s="133" t="s">
        <v>37</v>
      </c>
      <c r="B46" s="134"/>
      <c r="C46" s="135"/>
      <c r="D46" s="7" t="s">
        <v>45</v>
      </c>
      <c r="E46" s="62" t="s">
        <v>27</v>
      </c>
      <c r="F46" s="61"/>
      <c r="G46" s="34"/>
      <c r="H46" s="34"/>
      <c r="I46" s="34"/>
      <c r="J46" s="34"/>
      <c r="K46" s="34"/>
    </row>
    <row r="47" spans="1:14" ht="16.5" thickBot="1" x14ac:dyDescent="0.3">
      <c r="A47" s="139" t="s">
        <v>39</v>
      </c>
      <c r="B47" s="140"/>
      <c r="C47" s="141"/>
      <c r="D47" s="7">
        <v>28</v>
      </c>
      <c r="E47" s="62" t="s">
        <v>29</v>
      </c>
      <c r="F47" s="61"/>
      <c r="G47" s="34"/>
      <c r="H47" s="34"/>
      <c r="I47" s="34"/>
      <c r="J47" s="34"/>
      <c r="K47" s="34"/>
    </row>
    <row r="48" spans="1:14" ht="26.25" thickBot="1" x14ac:dyDescent="0.3">
      <c r="A48" s="146"/>
      <c r="B48" s="147"/>
      <c r="C48" s="148"/>
      <c r="D48" s="7">
        <v>29</v>
      </c>
      <c r="E48" s="62" t="s">
        <v>27</v>
      </c>
      <c r="F48" s="61"/>
      <c r="G48" s="34"/>
      <c r="H48" s="34"/>
      <c r="I48" s="34"/>
      <c r="J48" s="34"/>
      <c r="K48" s="34"/>
    </row>
    <row r="49" spans="1:14" ht="33.75" customHeight="1" thickBot="1" x14ac:dyDescent="0.3">
      <c r="A49" s="133" t="s">
        <v>40</v>
      </c>
      <c r="B49" s="134"/>
      <c r="C49" s="135"/>
      <c r="D49" s="7">
        <v>30</v>
      </c>
      <c r="E49" s="62" t="s">
        <v>27</v>
      </c>
      <c r="F49" s="61"/>
      <c r="G49" s="34"/>
      <c r="H49" s="34"/>
      <c r="I49" s="34"/>
      <c r="J49" s="34"/>
      <c r="K49" s="34"/>
    </row>
    <row r="50" spans="1:14" ht="16.5" thickBot="1" x14ac:dyDescent="0.3">
      <c r="A50" s="133" t="s">
        <v>41</v>
      </c>
      <c r="B50" s="134"/>
      <c r="C50" s="135"/>
      <c r="D50" s="7">
        <v>31</v>
      </c>
      <c r="E50" s="62" t="s">
        <v>33</v>
      </c>
      <c r="F50" s="61"/>
      <c r="G50" s="34"/>
      <c r="H50" s="34"/>
      <c r="I50" s="34"/>
      <c r="J50" s="34"/>
      <c r="K50" s="34"/>
    </row>
    <row r="51" spans="1:14" s="6" customFormat="1" ht="65.25" customHeight="1" thickBot="1" x14ac:dyDescent="0.3">
      <c r="A51" s="133" t="s">
        <v>46</v>
      </c>
      <c r="B51" s="134"/>
      <c r="C51" s="135"/>
      <c r="D51" s="7">
        <v>32</v>
      </c>
      <c r="E51" s="61"/>
      <c r="F51" s="61"/>
      <c r="G51" s="34"/>
      <c r="H51" s="34"/>
      <c r="I51" s="34"/>
      <c r="J51" s="34"/>
      <c r="K51" s="34"/>
      <c r="N51" s="1"/>
    </row>
    <row r="52" spans="1:14" s="6" customFormat="1" ht="16.5" thickBot="1" x14ac:dyDescent="0.3">
      <c r="A52" s="133" t="s">
        <v>16</v>
      </c>
      <c r="B52" s="134"/>
      <c r="C52" s="135"/>
      <c r="D52" s="7">
        <v>33</v>
      </c>
      <c r="E52" s="62" t="s">
        <v>17</v>
      </c>
      <c r="F52" s="61"/>
      <c r="G52" s="34"/>
      <c r="H52" s="34"/>
      <c r="I52" s="34"/>
      <c r="J52" s="34"/>
      <c r="K52" s="34"/>
      <c r="N52" s="1"/>
    </row>
    <row r="53" spans="1:14" s="6" customFormat="1" ht="39" thickBot="1" x14ac:dyDescent="0.3">
      <c r="A53" s="139" t="s">
        <v>18</v>
      </c>
      <c r="B53" s="140"/>
      <c r="C53" s="141"/>
      <c r="D53" s="7">
        <v>34</v>
      </c>
      <c r="E53" s="62" t="s">
        <v>21</v>
      </c>
      <c r="F53" s="61"/>
      <c r="G53" s="34"/>
      <c r="H53" s="34"/>
      <c r="I53" s="34"/>
      <c r="J53" s="34"/>
      <c r="K53" s="34"/>
      <c r="N53" s="1"/>
    </row>
    <row r="54" spans="1:14" s="6" customFormat="1" ht="39" thickBot="1" x14ac:dyDescent="0.3">
      <c r="A54" s="151"/>
      <c r="B54" s="152"/>
      <c r="C54" s="153"/>
      <c r="D54" s="7">
        <v>35</v>
      </c>
      <c r="E54" s="62" t="s">
        <v>44</v>
      </c>
      <c r="F54" s="61"/>
      <c r="G54" s="34"/>
      <c r="H54" s="34"/>
      <c r="I54" s="34"/>
      <c r="J54" s="34"/>
      <c r="K54" s="34"/>
      <c r="N54" s="1"/>
    </row>
    <row r="55" spans="1:14" s="6" customFormat="1" ht="26.25" thickBot="1" x14ac:dyDescent="0.3">
      <c r="A55" s="146"/>
      <c r="B55" s="147"/>
      <c r="C55" s="148"/>
      <c r="D55" s="7">
        <v>36</v>
      </c>
      <c r="E55" s="62" t="s">
        <v>25</v>
      </c>
      <c r="F55" s="61"/>
      <c r="G55" s="34"/>
      <c r="H55" s="34"/>
      <c r="I55" s="34"/>
      <c r="J55" s="34"/>
      <c r="K55" s="34"/>
      <c r="N55" s="1"/>
    </row>
    <row r="56" spans="1:14" s="6" customFormat="1" ht="26.25" thickBot="1" x14ac:dyDescent="0.3">
      <c r="A56" s="133" t="s">
        <v>37</v>
      </c>
      <c r="B56" s="134"/>
      <c r="C56" s="135"/>
      <c r="D56" s="7" t="s">
        <v>47</v>
      </c>
      <c r="E56" s="62" t="s">
        <v>27</v>
      </c>
      <c r="F56" s="61"/>
      <c r="G56" s="34"/>
      <c r="H56" s="34"/>
      <c r="I56" s="34"/>
      <c r="J56" s="34"/>
      <c r="K56" s="34"/>
      <c r="N56" s="1"/>
    </row>
    <row r="57" spans="1:14" s="6" customFormat="1" ht="16.5" thickBot="1" x14ac:dyDescent="0.3">
      <c r="A57" s="139" t="s">
        <v>39</v>
      </c>
      <c r="B57" s="140"/>
      <c r="C57" s="141"/>
      <c r="D57" s="7">
        <v>38</v>
      </c>
      <c r="E57" s="62" t="s">
        <v>29</v>
      </c>
      <c r="F57" s="61"/>
      <c r="G57" s="34"/>
      <c r="H57" s="34"/>
      <c r="I57" s="34"/>
      <c r="J57" s="34"/>
      <c r="K57" s="34"/>
      <c r="N57" s="1"/>
    </row>
    <row r="58" spans="1:14" s="6" customFormat="1" ht="26.25" thickBot="1" x14ac:dyDescent="0.3">
      <c r="A58" s="146"/>
      <c r="B58" s="147"/>
      <c r="C58" s="148"/>
      <c r="D58" s="7">
        <v>39</v>
      </c>
      <c r="E58" s="62" t="s">
        <v>27</v>
      </c>
      <c r="F58" s="61"/>
      <c r="G58" s="34"/>
      <c r="H58" s="34"/>
      <c r="I58" s="34"/>
      <c r="J58" s="34"/>
      <c r="K58" s="34"/>
      <c r="N58" s="1"/>
    </row>
    <row r="59" spans="1:14" s="6" customFormat="1" ht="32.25" customHeight="1" thickBot="1" x14ac:dyDescent="0.3">
      <c r="A59" s="133" t="s">
        <v>40</v>
      </c>
      <c r="B59" s="134"/>
      <c r="C59" s="135"/>
      <c r="D59" s="7">
        <v>40</v>
      </c>
      <c r="E59" s="62" t="s">
        <v>27</v>
      </c>
      <c r="F59" s="61"/>
      <c r="G59" s="34"/>
      <c r="H59" s="34"/>
      <c r="I59" s="34"/>
      <c r="J59" s="34"/>
      <c r="K59" s="34"/>
      <c r="N59" s="1"/>
    </row>
    <row r="60" spans="1:14" s="6" customFormat="1" ht="16.5" thickBot="1" x14ac:dyDescent="0.3">
      <c r="A60" s="133" t="s">
        <v>41</v>
      </c>
      <c r="B60" s="134"/>
      <c r="C60" s="135"/>
      <c r="D60" s="7">
        <v>41</v>
      </c>
      <c r="E60" s="62" t="s">
        <v>33</v>
      </c>
      <c r="F60" s="61"/>
      <c r="G60" s="34"/>
      <c r="H60" s="34"/>
      <c r="I60" s="34"/>
      <c r="J60" s="34"/>
      <c r="K60" s="34"/>
      <c r="N60" s="1"/>
    </row>
    <row r="61" spans="1:14" s="6" customFormat="1" ht="16.5" thickBot="1" x14ac:dyDescent="0.3">
      <c r="A61" s="133" t="s">
        <v>48</v>
      </c>
      <c r="B61" s="134"/>
      <c r="C61" s="135"/>
      <c r="D61" s="7">
        <v>42</v>
      </c>
      <c r="E61" s="62" t="s">
        <v>29</v>
      </c>
      <c r="F61" s="61"/>
      <c r="G61" s="34"/>
      <c r="H61" s="34"/>
      <c r="I61" s="34"/>
      <c r="J61" s="34"/>
      <c r="K61" s="34"/>
      <c r="N61" s="1"/>
    </row>
    <row r="62" spans="1:14" s="6" customFormat="1" ht="15.75" x14ac:dyDescent="0.25">
      <c r="A62" s="5"/>
      <c r="B62" s="5"/>
      <c r="C62" s="5"/>
      <c r="D62" s="5"/>
      <c r="E62" s="5"/>
      <c r="F62" s="5"/>
      <c r="G62" s="5"/>
      <c r="N62" s="1"/>
    </row>
    <row r="63" spans="1:14" s="6" customFormat="1" ht="15.75" x14ac:dyDescent="0.25">
      <c r="A63" s="164" t="s">
        <v>52</v>
      </c>
      <c r="B63" s="164"/>
      <c r="C63" s="164"/>
      <c r="D63" s="164"/>
      <c r="E63" s="164"/>
      <c r="F63" s="164"/>
      <c r="G63" s="19"/>
      <c r="H63" s="163" t="s">
        <v>64</v>
      </c>
      <c r="I63" s="163"/>
      <c r="J63" s="163"/>
      <c r="K63" s="163"/>
      <c r="N63" s="1"/>
    </row>
    <row r="64" spans="1:14" ht="15.75" x14ac:dyDescent="0.25">
      <c r="A64" s="164" t="s">
        <v>53</v>
      </c>
      <c r="B64" s="164"/>
      <c r="C64" s="164"/>
      <c r="D64" s="164"/>
      <c r="E64" s="164"/>
      <c r="F64" s="29"/>
      <c r="G64" s="19"/>
      <c r="H64" s="163" t="s">
        <v>58</v>
      </c>
      <c r="I64" s="163"/>
      <c r="J64" s="163"/>
      <c r="K64" s="163"/>
    </row>
    <row r="65" spans="1:11" ht="15.75" x14ac:dyDescent="0.25">
      <c r="A65" s="5" t="s">
        <v>63</v>
      </c>
      <c r="B65" s="5"/>
      <c r="C65" s="5"/>
      <c r="D65" s="5"/>
      <c r="E65" s="3"/>
      <c r="F65" s="3"/>
      <c r="G65" s="3"/>
      <c r="H65" s="163" t="s">
        <v>65</v>
      </c>
      <c r="I65" s="163"/>
      <c r="J65" s="163"/>
      <c r="K65" s="163"/>
    </row>
    <row r="66" spans="1:11" ht="15.75" x14ac:dyDescent="0.25">
      <c r="A66" s="5"/>
      <c r="B66" s="5"/>
      <c r="C66" s="5"/>
      <c r="D66" s="5"/>
      <c r="E66" s="3"/>
      <c r="F66" s="3"/>
      <c r="G66" s="3"/>
      <c r="H66"/>
      <c r="I66"/>
      <c r="J66"/>
      <c r="K66" s="3"/>
    </row>
    <row r="67" spans="1:11" ht="15.75" x14ac:dyDescent="0.25">
      <c r="A67" s="166" t="s">
        <v>61</v>
      </c>
      <c r="B67" s="166"/>
      <c r="C67" s="166"/>
      <c r="D67" s="166"/>
      <c r="E67" s="166"/>
      <c r="F67" s="15"/>
      <c r="G67" s="16"/>
      <c r="H67" s="167" t="s">
        <v>59</v>
      </c>
      <c r="I67" s="167"/>
      <c r="J67" s="167"/>
      <c r="K67" s="167"/>
    </row>
    <row r="70" spans="1:11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</row>
  </sheetData>
  <customSheetViews>
    <customSheetView guid="{C88729D0-C92C-4A6B-8C70-7EE089A05CE6}" scale="60" showPageBreaks="1" printArea="1" view="pageBreakPreview" topLeftCell="A7">
      <selection activeCell="H23" sqref="H23"/>
      <rowBreaks count="2" manualBreakCount="2">
        <brk id="29" max="10" man="1"/>
        <brk id="51" max="10" man="1"/>
      </rowBreaks>
      <pageMargins left="0.11811023622047245" right="0.11811023622047245" top="0.59055118110236227" bottom="0.55118110236220474" header="0.31496062992125984" footer="0.31496062992125984"/>
      <pageSetup paperSize="9" scale="78" fitToHeight="2" orientation="landscape" r:id="rId1"/>
    </customSheetView>
    <customSheetView guid="{2311A746-686A-4237-BFC7-35C91112037D}">
      <selection activeCell="G20" sqref="G20"/>
      <pageMargins left="0.11811023622047245" right="0.11811023622047245" top="0.59055118110236227" bottom="0.55118110236220474" header="0.31496062992125984" footer="0.31496062992125984"/>
      <pageSetup paperSize="9" scale="80" fitToHeight="2" orientation="landscape" r:id="rId2"/>
    </customSheetView>
    <customSheetView guid="{03193E69-C6FA-4572-9D22-DD2116E729EB}" showPageBreaks="1" printArea="1">
      <selection activeCell="G20" sqref="G20"/>
      <pageMargins left="0.11811023622047245" right="0.11811023622047245" top="0.59055118110236227" bottom="0.55118110236220474" header="0.31496062992125984" footer="0.31496062992125984"/>
      <pageSetup paperSize="9" scale="80" fitToHeight="2" orientation="landscape" r:id="rId3"/>
    </customSheetView>
  </customSheetViews>
  <mergeCells count="69">
    <mergeCell ref="A70:K70"/>
    <mergeCell ref="A52:C52"/>
    <mergeCell ref="A67:E67"/>
    <mergeCell ref="H67:K67"/>
    <mergeCell ref="H4:K4"/>
    <mergeCell ref="H5:K5"/>
    <mergeCell ref="H63:K63"/>
    <mergeCell ref="A60:C60"/>
    <mergeCell ref="A64:E64"/>
    <mergeCell ref="H64:K64"/>
    <mergeCell ref="A59:C59"/>
    <mergeCell ref="A61:C61"/>
    <mergeCell ref="A46:C46"/>
    <mergeCell ref="A43:C45"/>
    <mergeCell ref="A42:C42"/>
    <mergeCell ref="A47:C48"/>
    <mergeCell ref="H65:K65"/>
    <mergeCell ref="A53:C55"/>
    <mergeCell ref="A41:C41"/>
    <mergeCell ref="A37:C38"/>
    <mergeCell ref="A39:C39"/>
    <mergeCell ref="A49:C49"/>
    <mergeCell ref="A50:C50"/>
    <mergeCell ref="A40:C40"/>
    <mergeCell ref="A51:C51"/>
    <mergeCell ref="A63:F63"/>
    <mergeCell ref="A56:C56"/>
    <mergeCell ref="A57:C58"/>
    <mergeCell ref="A32:C32"/>
    <mergeCell ref="A33:A35"/>
    <mergeCell ref="B33:B35"/>
    <mergeCell ref="H30:H31"/>
    <mergeCell ref="I30:I31"/>
    <mergeCell ref="D30:D31"/>
    <mergeCell ref="E30:E31"/>
    <mergeCell ref="F30:F31"/>
    <mergeCell ref="G30:G31"/>
    <mergeCell ref="J16:J17"/>
    <mergeCell ref="A36:C36"/>
    <mergeCell ref="K16:K17"/>
    <mergeCell ref="A18:C18"/>
    <mergeCell ref="A19:C19"/>
    <mergeCell ref="A20:C20"/>
    <mergeCell ref="A21:A23"/>
    <mergeCell ref="B21:B23"/>
    <mergeCell ref="A30:C31"/>
    <mergeCell ref="J30:J31"/>
    <mergeCell ref="A24:C24"/>
    <mergeCell ref="A25:C26"/>
    <mergeCell ref="A27:C27"/>
    <mergeCell ref="A28:C28"/>
    <mergeCell ref="A29:C29"/>
    <mergeCell ref="K30:K31"/>
    <mergeCell ref="F1:K1"/>
    <mergeCell ref="AB17:AB18"/>
    <mergeCell ref="A11:K11"/>
    <mergeCell ref="F3:K3"/>
    <mergeCell ref="A7:K7"/>
    <mergeCell ref="A8:K8"/>
    <mergeCell ref="A9:K9"/>
    <mergeCell ref="A12:K12"/>
    <mergeCell ref="A14:C17"/>
    <mergeCell ref="D14:D17"/>
    <mergeCell ref="E14:E17"/>
    <mergeCell ref="F14:F17"/>
    <mergeCell ref="G14:K15"/>
    <mergeCell ref="G16:G17"/>
    <mergeCell ref="H16:H17"/>
    <mergeCell ref="I16:I17"/>
  </mergeCells>
  <hyperlinks>
    <hyperlink ref="A29" location="Par406" display="Par406"/>
  </hyperlinks>
  <pageMargins left="0.11811023622047245" right="0.11811023622047245" top="0.59055118110236227" bottom="0.55118110236220474" header="0.31496062992125984" footer="0.31496062992125984"/>
  <pageSetup paperSize="9" scale="78" fitToHeight="2" orientation="landscape" r:id="rId4"/>
  <rowBreaks count="2" manualBreakCount="2">
    <brk id="29" max="10" man="1"/>
    <brk id="5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078"/>
  <sheetViews>
    <sheetView tabSelected="1" topLeftCell="C10" zoomScaleNormal="100" workbookViewId="0">
      <selection activeCell="J21" sqref="J21"/>
    </sheetView>
  </sheetViews>
  <sheetFormatPr defaultRowHeight="15" x14ac:dyDescent="0.25"/>
  <cols>
    <col min="1" max="1" width="15.42578125" customWidth="1"/>
    <col min="3" max="3" width="19.42578125" customWidth="1"/>
    <col min="4" max="4" width="8.28515625" hidden="1" customWidth="1"/>
    <col min="5" max="5" width="18.28515625" customWidth="1"/>
    <col min="6" max="6" width="18.140625" hidden="1" customWidth="1"/>
    <col min="7" max="7" width="23.28515625" customWidth="1"/>
    <col min="8" max="8" width="13.7109375" bestFit="1" customWidth="1"/>
    <col min="9" max="9" width="14.140625" bestFit="1" customWidth="1"/>
    <col min="10" max="10" width="16.140625" bestFit="1" customWidth="1"/>
    <col min="11" max="11" width="17.85546875" bestFit="1" customWidth="1"/>
    <col min="12" max="12" width="13.42578125" customWidth="1"/>
    <col min="13" max="13" width="9.140625" customWidth="1"/>
    <col min="14" max="19" width="14.7109375" customWidth="1"/>
    <col min="20" max="20" width="13.85546875" style="18" customWidth="1"/>
    <col min="21" max="21" width="14.7109375" bestFit="1" customWidth="1"/>
    <col min="22" max="22" width="13" customWidth="1"/>
    <col min="23" max="23" width="14.7109375" bestFit="1" customWidth="1"/>
    <col min="28" max="28" width="11.42578125" customWidth="1"/>
  </cols>
  <sheetData>
    <row r="1" spans="1:12" x14ac:dyDescent="0.25">
      <c r="F1" s="116" t="s">
        <v>70</v>
      </c>
      <c r="G1" s="116"/>
      <c r="H1" s="116"/>
      <c r="I1" s="116"/>
      <c r="J1" s="116"/>
      <c r="K1" s="116"/>
      <c r="L1" s="36"/>
    </row>
    <row r="3" spans="1:12" ht="15.75" x14ac:dyDescent="0.25">
      <c r="A3" s="11"/>
      <c r="B3" s="3"/>
      <c r="C3" s="3"/>
      <c r="D3" s="3"/>
      <c r="E3" s="3"/>
      <c r="F3" s="3"/>
      <c r="G3" s="19"/>
      <c r="K3" s="11" t="s">
        <v>1</v>
      </c>
    </row>
    <row r="4" spans="1:12" ht="15.75" x14ac:dyDescent="0.25">
      <c r="A4" s="11"/>
      <c r="B4" s="3"/>
      <c r="C4" s="3"/>
      <c r="D4" s="3"/>
      <c r="E4" s="3"/>
      <c r="F4" s="3"/>
      <c r="G4" s="11"/>
      <c r="I4" s="192" t="s">
        <v>54</v>
      </c>
      <c r="J4" s="192"/>
      <c r="K4" s="192"/>
    </row>
    <row r="5" spans="1:12" ht="15.75" x14ac:dyDescent="0.25">
      <c r="A5" s="11"/>
      <c r="B5" s="3"/>
      <c r="C5" s="3"/>
      <c r="D5" s="3"/>
      <c r="E5" s="3"/>
      <c r="F5" s="3"/>
      <c r="G5" s="11"/>
      <c r="I5" s="192" t="s">
        <v>2</v>
      </c>
      <c r="J5" s="192"/>
      <c r="K5" s="192"/>
    </row>
    <row r="6" spans="1:12" ht="15.75" x14ac:dyDescent="0.25">
      <c r="A6" s="4"/>
      <c r="B6" s="3"/>
      <c r="C6" s="3"/>
      <c r="D6" s="3"/>
      <c r="E6" s="3"/>
      <c r="F6" s="3"/>
      <c r="G6" s="3"/>
    </row>
    <row r="7" spans="1:12" ht="15.75" x14ac:dyDescent="0.25">
      <c r="A7" s="166" t="s">
        <v>3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</row>
    <row r="8" spans="1:12" ht="15.75" x14ac:dyDescent="0.25">
      <c r="A8" s="166" t="s">
        <v>4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</row>
    <row r="9" spans="1:12" ht="15.75" x14ac:dyDescent="0.25">
      <c r="A9" s="166" t="s">
        <v>66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</row>
    <row r="10" spans="1:12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2" ht="15.75" x14ac:dyDescent="0.25">
      <c r="A11" s="166" t="s">
        <v>56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</row>
    <row r="12" spans="1:12" ht="15.75" x14ac:dyDescent="0.25">
      <c r="A12" s="166" t="s">
        <v>5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</row>
    <row r="13" spans="1:12" ht="16.5" thickBot="1" x14ac:dyDescent="0.3">
      <c r="A13" s="4"/>
      <c r="B13" s="3"/>
      <c r="C13" s="3"/>
      <c r="D13" s="3"/>
      <c r="E13" s="3"/>
      <c r="F13" s="3"/>
      <c r="G13" s="5"/>
      <c r="H13" s="6"/>
      <c r="I13" s="6"/>
      <c r="J13" s="6"/>
      <c r="K13" s="6"/>
      <c r="L13" s="6"/>
    </row>
    <row r="14" spans="1:12" x14ac:dyDescent="0.25">
      <c r="A14" s="193" t="s">
        <v>0</v>
      </c>
      <c r="B14" s="194"/>
      <c r="C14" s="195"/>
      <c r="D14" s="180" t="s">
        <v>49</v>
      </c>
      <c r="E14" s="209" t="s">
        <v>7</v>
      </c>
      <c r="F14" s="209" t="s">
        <v>8</v>
      </c>
      <c r="G14" s="193" t="s">
        <v>50</v>
      </c>
      <c r="H14" s="194"/>
      <c r="I14" s="194"/>
      <c r="J14" s="194"/>
      <c r="K14" s="195"/>
    </row>
    <row r="15" spans="1:12" ht="22.5" customHeight="1" thickBot="1" x14ac:dyDescent="0.3">
      <c r="A15" s="205"/>
      <c r="B15" s="206"/>
      <c r="C15" s="207"/>
      <c r="D15" s="208"/>
      <c r="E15" s="210"/>
      <c r="F15" s="210"/>
      <c r="G15" s="196"/>
      <c r="H15" s="197"/>
      <c r="I15" s="197"/>
      <c r="J15" s="197"/>
      <c r="K15" s="198"/>
    </row>
    <row r="16" spans="1:12" x14ac:dyDescent="0.25">
      <c r="A16" s="205"/>
      <c r="B16" s="206"/>
      <c r="C16" s="207"/>
      <c r="D16" s="208"/>
      <c r="E16" s="210"/>
      <c r="F16" s="210"/>
      <c r="G16" s="180" t="s">
        <v>67</v>
      </c>
      <c r="H16" s="180" t="s">
        <v>10</v>
      </c>
      <c r="I16" s="180" t="s">
        <v>11</v>
      </c>
      <c r="J16" s="180" t="s">
        <v>12</v>
      </c>
      <c r="K16" s="180" t="s">
        <v>13</v>
      </c>
    </row>
    <row r="17" spans="1:58" ht="37.5" customHeight="1" thickBot="1" x14ac:dyDescent="0.3">
      <c r="A17" s="196"/>
      <c r="B17" s="197"/>
      <c r="C17" s="198"/>
      <c r="D17" s="181"/>
      <c r="E17" s="211"/>
      <c r="F17" s="211"/>
      <c r="G17" s="181"/>
      <c r="H17" s="181"/>
      <c r="I17" s="181"/>
      <c r="J17" s="181"/>
      <c r="K17" s="181"/>
      <c r="M17" s="92"/>
      <c r="N17" s="93"/>
      <c r="O17" s="93"/>
      <c r="P17" s="43"/>
      <c r="Q17" s="43"/>
      <c r="R17" s="43"/>
      <c r="S17" s="43"/>
    </row>
    <row r="18" spans="1:58" ht="16.5" thickBot="1" x14ac:dyDescent="0.3">
      <c r="A18" s="199" t="s">
        <v>14</v>
      </c>
      <c r="B18" s="200"/>
      <c r="C18" s="201"/>
      <c r="D18" s="12">
        <v>1</v>
      </c>
      <c r="E18" s="55">
        <v>2</v>
      </c>
      <c r="F18" s="55">
        <v>3</v>
      </c>
      <c r="G18" s="12">
        <v>4</v>
      </c>
      <c r="H18" s="12">
        <v>5</v>
      </c>
      <c r="I18" s="12">
        <v>6</v>
      </c>
      <c r="J18" s="12">
        <v>7</v>
      </c>
      <c r="K18" s="12">
        <v>8</v>
      </c>
      <c r="L18" s="47"/>
      <c r="M18" s="68"/>
      <c r="N18" s="91"/>
      <c r="O18" s="43"/>
      <c r="P18" s="43"/>
      <c r="Q18" s="43"/>
      <c r="R18" s="43"/>
      <c r="S18" s="43"/>
      <c r="T18" s="47"/>
    </row>
    <row r="19" spans="1:58" ht="53.25" customHeight="1" thickBot="1" x14ac:dyDescent="0.3">
      <c r="A19" s="182" t="s">
        <v>15</v>
      </c>
      <c r="B19" s="183"/>
      <c r="C19" s="184"/>
      <c r="D19" s="23">
        <v>1</v>
      </c>
      <c r="E19" s="56"/>
      <c r="F19" s="56"/>
      <c r="G19" s="21">
        <v>515549.8</v>
      </c>
      <c r="H19" s="21">
        <f>H20+H21+H22+H23+H24+H28</f>
        <v>118628.8</v>
      </c>
      <c r="I19" s="28">
        <f>I20+I21+I22+I23+I24+I28</f>
        <v>158626.30000000002</v>
      </c>
      <c r="J19" s="28">
        <f>J20+J21+J22+J23+J24+J28</f>
        <v>128870.3</v>
      </c>
      <c r="K19" s="28">
        <f>K20+K21+K22+K23+K24+K28</f>
        <v>109424.4</v>
      </c>
      <c r="L19" s="76"/>
      <c r="M19" s="17"/>
      <c r="N19" s="17"/>
      <c r="O19" s="17"/>
      <c r="AQ19" s="41"/>
      <c r="AR19" s="53"/>
      <c r="AS19" s="53"/>
      <c r="AT19" s="53"/>
      <c r="AU19" s="53"/>
      <c r="AV19" s="53"/>
      <c r="AW19" s="53"/>
      <c r="AX19" s="48"/>
      <c r="BD19">
        <v>42210</v>
      </c>
      <c r="BE19">
        <v>937470</v>
      </c>
      <c r="BF19" s="48">
        <f>SUM(AX19:BE19)</f>
        <v>979680</v>
      </c>
    </row>
    <row r="20" spans="1:58" ht="24.75" customHeight="1" thickBot="1" x14ac:dyDescent="0.3">
      <c r="A20" s="169" t="s">
        <v>16</v>
      </c>
      <c r="B20" s="170"/>
      <c r="C20" s="171"/>
      <c r="D20" s="27">
        <v>2</v>
      </c>
      <c r="E20" s="57" t="s">
        <v>17</v>
      </c>
      <c r="F20" s="58"/>
      <c r="G20" s="99">
        <v>40151</v>
      </c>
      <c r="H20" s="102">
        <v>9860.5</v>
      </c>
      <c r="I20" s="113">
        <v>10215</v>
      </c>
      <c r="J20" s="102">
        <v>10037.700000000001</v>
      </c>
      <c r="K20" s="103">
        <v>10037.799999999999</v>
      </c>
      <c r="L20" s="17"/>
      <c r="M20" s="17"/>
      <c r="N20" s="17"/>
      <c r="O20" s="17"/>
      <c r="R20" s="17"/>
      <c r="AQ20" s="51"/>
      <c r="AR20" s="54"/>
      <c r="AS20" s="53"/>
      <c r="AT20" s="54"/>
      <c r="AU20" s="54"/>
      <c r="AV20" s="53"/>
      <c r="AW20" s="53"/>
      <c r="AX20" s="48"/>
    </row>
    <row r="21" spans="1:58" ht="48.75" customHeight="1" thickBot="1" x14ac:dyDescent="0.3">
      <c r="A21" s="189" t="s">
        <v>18</v>
      </c>
      <c r="B21" s="189" t="s">
        <v>19</v>
      </c>
      <c r="C21" s="13" t="s">
        <v>20</v>
      </c>
      <c r="D21" s="12">
        <v>3</v>
      </c>
      <c r="E21" s="55" t="s">
        <v>21</v>
      </c>
      <c r="F21" s="59"/>
      <c r="G21" s="99">
        <v>173403.5</v>
      </c>
      <c r="H21" s="102">
        <v>42284.5</v>
      </c>
      <c r="I21" s="102">
        <v>45626.7</v>
      </c>
      <c r="J21" s="102">
        <f>42750.3-17.2</f>
        <v>42733.100000000006</v>
      </c>
      <c r="K21" s="102">
        <f>42742+17.2</f>
        <v>42759.199999999997</v>
      </c>
      <c r="L21" s="17"/>
      <c r="M21" s="17"/>
      <c r="N21" s="17"/>
      <c r="O21" s="17"/>
      <c r="R21" s="17"/>
      <c r="AQ21" s="41"/>
      <c r="AR21" s="53"/>
      <c r="AS21" s="53"/>
      <c r="AT21" s="53"/>
      <c r="AU21" s="53"/>
      <c r="AV21" s="53"/>
      <c r="AW21" s="53"/>
      <c r="AX21" s="48"/>
      <c r="AY21" s="68"/>
      <c r="AZ21" s="68"/>
      <c r="BA21" s="68"/>
    </row>
    <row r="22" spans="1:58" ht="51.75" customHeight="1" thickBot="1" x14ac:dyDescent="0.3">
      <c r="A22" s="189"/>
      <c r="B22" s="189"/>
      <c r="C22" s="13" t="s">
        <v>22</v>
      </c>
      <c r="D22" s="12">
        <v>4</v>
      </c>
      <c r="E22" s="55" t="s">
        <v>23</v>
      </c>
      <c r="F22" s="59"/>
      <c r="G22" s="100">
        <v>17370.7</v>
      </c>
      <c r="H22" s="102">
        <v>3977.3</v>
      </c>
      <c r="I22" s="104">
        <v>4804.5</v>
      </c>
      <c r="J22" s="102">
        <v>4294.5</v>
      </c>
      <c r="K22" s="105">
        <v>4294.3999999999996</v>
      </c>
      <c r="L22" s="17"/>
      <c r="M22" s="17"/>
      <c r="N22" s="17"/>
      <c r="O22" s="17"/>
      <c r="R22" s="17"/>
      <c r="AQ22" s="51"/>
      <c r="AR22" s="54"/>
      <c r="AS22" s="53"/>
      <c r="AT22" s="54"/>
      <c r="AU22" s="54"/>
      <c r="AV22" s="53"/>
      <c r="AW22" s="53"/>
      <c r="AX22" s="48"/>
    </row>
    <row r="23" spans="1:58" ht="35.25" customHeight="1" thickBot="1" x14ac:dyDescent="0.3">
      <c r="A23" s="189"/>
      <c r="B23" s="189"/>
      <c r="C23" s="24" t="s">
        <v>24</v>
      </c>
      <c r="D23" s="23">
        <v>5</v>
      </c>
      <c r="E23" s="60" t="s">
        <v>25</v>
      </c>
      <c r="F23" s="56"/>
      <c r="G23" s="101">
        <v>5620.4</v>
      </c>
      <c r="H23" s="106">
        <v>916.3</v>
      </c>
      <c r="I23" s="102">
        <v>1893.9</v>
      </c>
      <c r="J23" s="107">
        <v>1405.1</v>
      </c>
      <c r="K23" s="102">
        <v>1405.1</v>
      </c>
      <c r="L23" s="17"/>
      <c r="M23" s="17"/>
      <c r="N23" s="17"/>
      <c r="O23" s="17"/>
      <c r="R23" s="17"/>
      <c r="AQ23" s="41"/>
      <c r="AR23" s="53"/>
      <c r="AS23" s="53"/>
      <c r="AT23" s="53"/>
      <c r="AU23" s="53"/>
      <c r="AV23" s="53"/>
      <c r="AW23" s="53"/>
      <c r="AX23" s="48"/>
      <c r="AZ23" s="48"/>
    </row>
    <row r="24" spans="1:58" ht="33.75" customHeight="1" thickBot="1" x14ac:dyDescent="0.3">
      <c r="A24" s="169" t="s">
        <v>26</v>
      </c>
      <c r="B24" s="170"/>
      <c r="C24" s="171"/>
      <c r="D24" s="27">
        <v>6</v>
      </c>
      <c r="E24" s="57" t="s">
        <v>27</v>
      </c>
      <c r="F24" s="58"/>
      <c r="G24" s="99">
        <v>227339.7</v>
      </c>
      <c r="H24" s="102">
        <v>52480.5</v>
      </c>
      <c r="I24" s="102">
        <v>75411.600000000006</v>
      </c>
      <c r="J24" s="102">
        <v>57377.299999999996</v>
      </c>
      <c r="K24" s="102">
        <v>42070.299999999996</v>
      </c>
      <c r="L24" s="17"/>
      <c r="M24" s="17"/>
      <c r="N24" s="17"/>
      <c r="O24" s="17"/>
      <c r="Q24" s="2"/>
      <c r="R24" s="17"/>
      <c r="AQ24" s="51"/>
      <c r="AR24" s="54"/>
      <c r="AS24" s="53"/>
      <c r="AT24" s="54"/>
      <c r="AU24" s="54"/>
      <c r="AV24" s="53"/>
      <c r="AW24" s="53"/>
      <c r="AX24" s="48"/>
    </row>
    <row r="25" spans="1:58" ht="16.5" thickBot="1" x14ac:dyDescent="0.3">
      <c r="A25" s="174" t="s">
        <v>28</v>
      </c>
      <c r="B25" s="175"/>
      <c r="C25" s="176"/>
      <c r="D25" s="12">
        <v>7</v>
      </c>
      <c r="E25" s="55" t="s">
        <v>29</v>
      </c>
      <c r="F25" s="59"/>
      <c r="G25" s="100"/>
      <c r="H25" s="112"/>
      <c r="I25" s="108"/>
      <c r="J25" s="108"/>
      <c r="K25" s="109"/>
      <c r="L25" s="17"/>
      <c r="M25" s="17"/>
      <c r="N25" s="17"/>
      <c r="O25" s="17"/>
      <c r="R25" s="17"/>
      <c r="AQ25" s="52"/>
      <c r="AR25" s="49"/>
      <c r="AS25" s="53"/>
      <c r="AT25" s="49"/>
      <c r="AU25" s="49"/>
      <c r="AV25" s="53"/>
      <c r="AW25" s="53"/>
      <c r="AX25" s="17"/>
    </row>
    <row r="26" spans="1:58" ht="40.5" customHeight="1" thickBot="1" x14ac:dyDescent="0.3">
      <c r="A26" s="177"/>
      <c r="B26" s="178"/>
      <c r="C26" s="179"/>
      <c r="D26" s="12">
        <v>8</v>
      </c>
      <c r="E26" s="55" t="s">
        <v>27</v>
      </c>
      <c r="F26" s="59"/>
      <c r="G26" s="100">
        <v>5785.9</v>
      </c>
      <c r="H26" s="102">
        <v>841</v>
      </c>
      <c r="I26" s="102">
        <v>2271.8000000000002</v>
      </c>
      <c r="J26" s="102">
        <v>1433.6</v>
      </c>
      <c r="K26" s="102">
        <v>1239.5</v>
      </c>
      <c r="L26" s="17"/>
      <c r="M26" s="17"/>
      <c r="N26" s="17"/>
      <c r="O26" s="17"/>
      <c r="R26" s="17"/>
      <c r="AQ26" s="37"/>
      <c r="AR26" s="50"/>
      <c r="AS26" s="53"/>
      <c r="AT26" s="67"/>
      <c r="AU26" s="67"/>
      <c r="AV26" s="53"/>
      <c r="AW26" s="53"/>
    </row>
    <row r="27" spans="1:58" ht="35.25" customHeight="1" thickBot="1" x14ac:dyDescent="0.3">
      <c r="A27" s="182" t="s">
        <v>30</v>
      </c>
      <c r="B27" s="183"/>
      <c r="C27" s="184"/>
      <c r="D27" s="23">
        <v>9</v>
      </c>
      <c r="E27" s="60" t="s">
        <v>27</v>
      </c>
      <c r="F27" s="56"/>
      <c r="G27" s="101">
        <v>25280.7</v>
      </c>
      <c r="H27" s="102">
        <v>6658.8</v>
      </c>
      <c r="I27" s="102">
        <v>6942.2</v>
      </c>
      <c r="J27" s="102">
        <v>6320.1</v>
      </c>
      <c r="K27" s="102">
        <v>5359.6</v>
      </c>
      <c r="L27" s="17"/>
      <c r="M27" s="17"/>
      <c r="N27" s="17"/>
      <c r="O27" s="17"/>
      <c r="R27" s="17"/>
      <c r="AQ27" s="37"/>
      <c r="AR27" s="50"/>
      <c r="AS27" s="53"/>
      <c r="AT27" s="67"/>
      <c r="AU27" s="67"/>
      <c r="AV27" s="53"/>
      <c r="AW27" s="53"/>
    </row>
    <row r="28" spans="1:58" ht="30.75" customHeight="1" thickBot="1" x14ac:dyDescent="0.3">
      <c r="A28" s="169" t="s">
        <v>31</v>
      </c>
      <c r="B28" s="170"/>
      <c r="C28" s="171"/>
      <c r="D28" s="27" t="s">
        <v>32</v>
      </c>
      <c r="E28" s="57" t="s">
        <v>33</v>
      </c>
      <c r="F28" s="58"/>
      <c r="G28" s="99">
        <v>51664.5</v>
      </c>
      <c r="H28" s="102">
        <v>9109.7000000000007</v>
      </c>
      <c r="I28" s="111">
        <v>20674.599999999999</v>
      </c>
      <c r="J28" s="102">
        <v>13022.6</v>
      </c>
      <c r="K28" s="110">
        <v>8857.6000000000022</v>
      </c>
      <c r="L28" s="76"/>
      <c r="M28" s="17"/>
      <c r="N28" s="17"/>
      <c r="O28" s="17"/>
      <c r="R28" s="17"/>
      <c r="AQ28" s="41"/>
      <c r="AR28" s="53"/>
      <c r="AS28" s="53"/>
      <c r="AT28" s="53"/>
      <c r="AU28" s="53"/>
      <c r="AV28" s="53"/>
      <c r="AW28" s="53"/>
      <c r="AX28" s="48"/>
      <c r="AZ28" s="48"/>
    </row>
    <row r="29" spans="1:58" ht="15" customHeight="1" thickBot="1" x14ac:dyDescent="0.3">
      <c r="A29" s="202" t="s">
        <v>68</v>
      </c>
      <c r="B29" s="203"/>
      <c r="C29" s="204"/>
      <c r="D29" s="12" t="s">
        <v>35</v>
      </c>
      <c r="E29" s="55" t="s">
        <v>29</v>
      </c>
      <c r="F29" s="59"/>
      <c r="G29" s="10"/>
      <c r="H29" s="9"/>
      <c r="I29" s="9"/>
      <c r="J29" s="9"/>
      <c r="K29" s="9"/>
      <c r="M29" s="17"/>
      <c r="N29" s="2"/>
      <c r="O29" s="2"/>
    </row>
    <row r="30" spans="1:58" ht="15" customHeight="1" x14ac:dyDescent="0.25">
      <c r="A30" s="182" t="s">
        <v>36</v>
      </c>
      <c r="B30" s="183"/>
      <c r="C30" s="184"/>
      <c r="D30" s="172">
        <v>12</v>
      </c>
      <c r="E30" s="187"/>
      <c r="F30" s="187"/>
      <c r="G30" s="149">
        <f>SUM(G19*1)</f>
        <v>515549.8</v>
      </c>
      <c r="H30" s="149">
        <f>SUM(H19*1)</f>
        <v>118628.8</v>
      </c>
      <c r="I30" s="149">
        <f>SUM(I19*1)</f>
        <v>158626.30000000002</v>
      </c>
      <c r="J30" s="149">
        <f>SUM(J19*1)</f>
        <v>128870.3</v>
      </c>
      <c r="K30" s="149">
        <f>SUM(K19*1)</f>
        <v>109424.4</v>
      </c>
      <c r="AX30" s="18"/>
    </row>
    <row r="31" spans="1:58" ht="39" customHeight="1" thickBot="1" x14ac:dyDescent="0.3">
      <c r="A31" s="177"/>
      <c r="B31" s="178"/>
      <c r="C31" s="179"/>
      <c r="D31" s="173"/>
      <c r="E31" s="188"/>
      <c r="F31" s="188"/>
      <c r="G31" s="150"/>
      <c r="H31" s="150"/>
      <c r="I31" s="150"/>
      <c r="J31" s="150"/>
      <c r="K31" s="150"/>
      <c r="L31" s="2"/>
    </row>
    <row r="32" spans="1:58" ht="16.5" thickBot="1" x14ac:dyDescent="0.3">
      <c r="A32" s="169" t="s">
        <v>16</v>
      </c>
      <c r="B32" s="170"/>
      <c r="C32" s="171"/>
      <c r="D32" s="12">
        <v>13</v>
      </c>
      <c r="E32" s="55" t="s">
        <v>17</v>
      </c>
      <c r="F32" s="59"/>
      <c r="G32" s="9">
        <f t="shared" ref="G32:K36" si="0">SUM(G20*1)</f>
        <v>40151</v>
      </c>
      <c r="H32" s="9">
        <f t="shared" si="0"/>
        <v>9860.5</v>
      </c>
      <c r="I32" s="9">
        <f t="shared" si="0"/>
        <v>10215</v>
      </c>
      <c r="J32" s="9">
        <f t="shared" si="0"/>
        <v>10037.700000000001</v>
      </c>
      <c r="K32" s="9">
        <f t="shared" si="0"/>
        <v>10037.799999999999</v>
      </c>
    </row>
    <row r="33" spans="1:22" ht="16.5" thickBot="1" x14ac:dyDescent="0.3">
      <c r="A33" s="190" t="s">
        <v>18</v>
      </c>
      <c r="B33" s="190" t="s">
        <v>19</v>
      </c>
      <c r="C33" s="14"/>
      <c r="D33" s="12">
        <v>14</v>
      </c>
      <c r="E33" s="55"/>
      <c r="F33" s="55"/>
      <c r="G33" s="9">
        <f t="shared" si="0"/>
        <v>173403.5</v>
      </c>
      <c r="H33" s="9">
        <f t="shared" si="0"/>
        <v>42284.5</v>
      </c>
      <c r="I33" s="9">
        <f t="shared" si="0"/>
        <v>45626.7</v>
      </c>
      <c r="J33" s="9">
        <f t="shared" si="0"/>
        <v>42733.100000000006</v>
      </c>
      <c r="K33" s="9">
        <f t="shared" si="0"/>
        <v>42759.199999999997</v>
      </c>
    </row>
    <row r="34" spans="1:22" ht="16.5" thickBot="1" x14ac:dyDescent="0.3">
      <c r="A34" s="189"/>
      <c r="B34" s="189"/>
      <c r="C34" s="14"/>
      <c r="D34" s="12">
        <v>15</v>
      </c>
      <c r="E34" s="55"/>
      <c r="F34" s="55"/>
      <c r="G34" s="9">
        <f t="shared" si="0"/>
        <v>17370.7</v>
      </c>
      <c r="H34" s="9">
        <f t="shared" si="0"/>
        <v>3977.3</v>
      </c>
      <c r="I34" s="9">
        <f t="shared" si="0"/>
        <v>4804.5</v>
      </c>
      <c r="J34" s="9">
        <f t="shared" si="0"/>
        <v>4294.5</v>
      </c>
      <c r="K34" s="9">
        <f t="shared" si="0"/>
        <v>4294.3999999999996</v>
      </c>
    </row>
    <row r="35" spans="1:22" ht="16.5" thickBot="1" x14ac:dyDescent="0.3">
      <c r="A35" s="191"/>
      <c r="B35" s="191"/>
      <c r="C35" s="14"/>
      <c r="D35" s="12">
        <v>16</v>
      </c>
      <c r="E35" s="55"/>
      <c r="F35" s="59"/>
      <c r="G35" s="9">
        <f t="shared" si="0"/>
        <v>5620.4</v>
      </c>
      <c r="H35" s="9">
        <f t="shared" si="0"/>
        <v>916.3</v>
      </c>
      <c r="I35" s="9">
        <f t="shared" si="0"/>
        <v>1893.9</v>
      </c>
      <c r="J35" s="9">
        <f t="shared" si="0"/>
        <v>1405.1</v>
      </c>
      <c r="K35" s="9">
        <f t="shared" si="0"/>
        <v>1405.1</v>
      </c>
    </row>
    <row r="36" spans="1:22" ht="36.75" customHeight="1" thickBot="1" x14ac:dyDescent="0.3">
      <c r="A36" s="169" t="s">
        <v>37</v>
      </c>
      <c r="B36" s="170"/>
      <c r="C36" s="171"/>
      <c r="D36" s="12" t="s">
        <v>38</v>
      </c>
      <c r="E36" s="55" t="s">
        <v>27</v>
      </c>
      <c r="F36" s="59"/>
      <c r="G36" s="9">
        <f t="shared" si="0"/>
        <v>227339.7</v>
      </c>
      <c r="H36" s="9">
        <f t="shared" si="0"/>
        <v>52480.5</v>
      </c>
      <c r="I36" s="9">
        <f t="shared" si="0"/>
        <v>75411.600000000006</v>
      </c>
      <c r="J36" s="9">
        <f t="shared" si="0"/>
        <v>57377.299999999996</v>
      </c>
      <c r="K36" s="9">
        <f t="shared" si="0"/>
        <v>42070.299999999996</v>
      </c>
    </row>
    <row r="37" spans="1:22" ht="16.5" thickBot="1" x14ac:dyDescent="0.3">
      <c r="A37" s="182" t="s">
        <v>39</v>
      </c>
      <c r="B37" s="183"/>
      <c r="C37" s="184"/>
      <c r="D37" s="12">
        <v>18</v>
      </c>
      <c r="E37" s="55" t="s">
        <v>29</v>
      </c>
      <c r="F37" s="59"/>
      <c r="G37" s="9"/>
      <c r="H37" s="9"/>
      <c r="I37" s="9"/>
      <c r="J37" s="9"/>
      <c r="K37" s="9"/>
    </row>
    <row r="38" spans="1:22" ht="37.5" customHeight="1" thickBot="1" x14ac:dyDescent="0.3">
      <c r="A38" s="177"/>
      <c r="B38" s="178"/>
      <c r="C38" s="179"/>
      <c r="D38" s="12">
        <v>19</v>
      </c>
      <c r="E38" s="55" t="s">
        <v>27</v>
      </c>
      <c r="F38" s="59"/>
      <c r="G38" s="9">
        <f t="shared" ref="G38:K39" si="1">SUM(G26*1)</f>
        <v>5785.9</v>
      </c>
      <c r="H38" s="9">
        <f t="shared" si="1"/>
        <v>841</v>
      </c>
      <c r="I38" s="9">
        <f t="shared" si="1"/>
        <v>2271.8000000000002</v>
      </c>
      <c r="J38" s="9">
        <f t="shared" si="1"/>
        <v>1433.6</v>
      </c>
      <c r="K38" s="9">
        <f t="shared" si="1"/>
        <v>1239.5</v>
      </c>
      <c r="V38" s="2"/>
    </row>
    <row r="39" spans="1:22" ht="15" customHeight="1" x14ac:dyDescent="0.25">
      <c r="A39" s="182" t="s">
        <v>40</v>
      </c>
      <c r="B39" s="183"/>
      <c r="C39" s="184"/>
      <c r="D39" s="172">
        <v>20</v>
      </c>
      <c r="E39" s="185" t="s">
        <v>27</v>
      </c>
      <c r="F39" s="187"/>
      <c r="G39" s="149">
        <f t="shared" si="1"/>
        <v>25280.7</v>
      </c>
      <c r="H39" s="149">
        <f t="shared" si="1"/>
        <v>6658.8</v>
      </c>
      <c r="I39" s="149">
        <f t="shared" si="1"/>
        <v>6942.2</v>
      </c>
      <c r="J39" s="149">
        <f t="shared" si="1"/>
        <v>6320.1</v>
      </c>
      <c r="K39" s="149">
        <f t="shared" si="1"/>
        <v>5359.6</v>
      </c>
    </row>
    <row r="40" spans="1:22" ht="20.25" customHeight="1" thickBot="1" x14ac:dyDescent="0.3">
      <c r="A40" s="177"/>
      <c r="B40" s="178"/>
      <c r="C40" s="179"/>
      <c r="D40" s="173"/>
      <c r="E40" s="186"/>
      <c r="F40" s="188"/>
      <c r="G40" s="150"/>
      <c r="H40" s="150"/>
      <c r="I40" s="150"/>
      <c r="J40" s="150"/>
      <c r="K40" s="150"/>
    </row>
    <row r="41" spans="1:22" ht="15" customHeight="1" x14ac:dyDescent="0.25">
      <c r="A41" s="182" t="s">
        <v>41</v>
      </c>
      <c r="B41" s="183"/>
      <c r="C41" s="184"/>
      <c r="D41" s="172">
        <v>21</v>
      </c>
      <c r="E41" s="185" t="s">
        <v>33</v>
      </c>
      <c r="F41" s="187"/>
      <c r="G41" s="149">
        <f>SUM(G28*1)</f>
        <v>51664.5</v>
      </c>
      <c r="H41" s="149">
        <f>SUM(H28*1)</f>
        <v>9109.7000000000007</v>
      </c>
      <c r="I41" s="149">
        <f>SUM(I28*1)</f>
        <v>20674.599999999999</v>
      </c>
      <c r="J41" s="149">
        <f>SUM(J28*1)</f>
        <v>13022.6</v>
      </c>
      <c r="K41" s="149">
        <f>SUM(K28*1)</f>
        <v>8857.6000000000022</v>
      </c>
    </row>
    <row r="42" spans="1:22" ht="18.75" customHeight="1" thickBot="1" x14ac:dyDescent="0.3">
      <c r="A42" s="177"/>
      <c r="B42" s="178"/>
      <c r="C42" s="179"/>
      <c r="D42" s="173"/>
      <c r="E42" s="186"/>
      <c r="F42" s="188"/>
      <c r="G42" s="150"/>
      <c r="H42" s="150"/>
      <c r="I42" s="150"/>
      <c r="J42" s="150"/>
      <c r="K42" s="150"/>
    </row>
    <row r="43" spans="1:22" ht="84" customHeight="1" thickBot="1" x14ac:dyDescent="0.3">
      <c r="A43" s="133" t="s">
        <v>42</v>
      </c>
      <c r="B43" s="134"/>
      <c r="C43" s="135"/>
      <c r="D43" s="7">
        <v>22</v>
      </c>
      <c r="E43" s="61"/>
      <c r="F43" s="61"/>
      <c r="G43" s="10"/>
      <c r="H43" s="10"/>
      <c r="I43" s="10"/>
      <c r="J43" s="10"/>
      <c r="K43" s="10"/>
    </row>
    <row r="44" spans="1:22" ht="16.5" thickBot="1" x14ac:dyDescent="0.3">
      <c r="A44" s="133" t="s">
        <v>16</v>
      </c>
      <c r="B44" s="134"/>
      <c r="C44" s="135"/>
      <c r="D44" s="7">
        <v>23</v>
      </c>
      <c r="E44" s="62" t="s">
        <v>17</v>
      </c>
      <c r="F44" s="61"/>
      <c r="G44" s="10"/>
      <c r="H44" s="10"/>
      <c r="I44" s="10"/>
      <c r="J44" s="10"/>
      <c r="K44" s="10"/>
    </row>
    <row r="45" spans="1:22" ht="49.5" customHeight="1" thickBot="1" x14ac:dyDescent="0.3">
      <c r="A45" s="139" t="s">
        <v>18</v>
      </c>
      <c r="B45" s="140"/>
      <c r="C45" s="141"/>
      <c r="D45" s="7">
        <v>24</v>
      </c>
      <c r="E45" s="62" t="s">
        <v>43</v>
      </c>
      <c r="F45" s="61"/>
      <c r="G45" s="10"/>
      <c r="H45" s="10"/>
      <c r="I45" s="10"/>
      <c r="J45" s="10"/>
      <c r="K45" s="10"/>
    </row>
    <row r="46" spans="1:22" ht="53.25" customHeight="1" thickBot="1" x14ac:dyDescent="0.3">
      <c r="A46" s="151"/>
      <c r="B46" s="152"/>
      <c r="C46" s="153"/>
      <c r="D46" s="7">
        <v>25</v>
      </c>
      <c r="E46" s="62" t="s">
        <v>44</v>
      </c>
      <c r="F46" s="61"/>
      <c r="G46" s="10"/>
      <c r="H46" s="10"/>
      <c r="I46" s="10"/>
      <c r="J46" s="10"/>
      <c r="K46" s="10"/>
    </row>
    <row r="47" spans="1:22" ht="26.25" thickBot="1" x14ac:dyDescent="0.3">
      <c r="A47" s="146"/>
      <c r="B47" s="147"/>
      <c r="C47" s="148"/>
      <c r="D47" s="7">
        <v>26</v>
      </c>
      <c r="E47" s="62" t="s">
        <v>25</v>
      </c>
      <c r="F47" s="61"/>
      <c r="G47" s="10"/>
      <c r="H47" s="10"/>
      <c r="I47" s="10"/>
      <c r="J47" s="10"/>
      <c r="K47" s="10"/>
    </row>
    <row r="48" spans="1:22" ht="36.75" customHeight="1" thickBot="1" x14ac:dyDescent="0.3">
      <c r="A48" s="133" t="s">
        <v>37</v>
      </c>
      <c r="B48" s="134"/>
      <c r="C48" s="135"/>
      <c r="D48" s="7" t="s">
        <v>45</v>
      </c>
      <c r="E48" s="62" t="s">
        <v>27</v>
      </c>
      <c r="F48" s="61"/>
      <c r="G48" s="10"/>
      <c r="H48" s="10"/>
      <c r="I48" s="10"/>
      <c r="J48" s="10"/>
      <c r="K48" s="10"/>
    </row>
    <row r="49" spans="1:11" ht="16.5" thickBot="1" x14ac:dyDescent="0.3">
      <c r="A49" s="139" t="s">
        <v>39</v>
      </c>
      <c r="B49" s="140"/>
      <c r="C49" s="141"/>
      <c r="D49" s="7">
        <v>28</v>
      </c>
      <c r="E49" s="62" t="s">
        <v>29</v>
      </c>
      <c r="F49" s="61"/>
      <c r="G49" s="10"/>
      <c r="H49" s="10"/>
      <c r="I49" s="10"/>
      <c r="J49" s="10"/>
      <c r="K49" s="10"/>
    </row>
    <row r="50" spans="1:11" ht="36.75" customHeight="1" thickBot="1" x14ac:dyDescent="0.3">
      <c r="A50" s="146"/>
      <c r="B50" s="147"/>
      <c r="C50" s="148"/>
      <c r="D50" s="7">
        <v>29</v>
      </c>
      <c r="E50" s="62" t="s">
        <v>27</v>
      </c>
      <c r="F50" s="61"/>
      <c r="G50" s="10"/>
      <c r="H50" s="10"/>
      <c r="I50" s="10"/>
      <c r="J50" s="10"/>
      <c r="K50" s="10"/>
    </row>
    <row r="51" spans="1:11" ht="36.75" customHeight="1" thickBot="1" x14ac:dyDescent="0.3">
      <c r="A51" s="133" t="s">
        <v>40</v>
      </c>
      <c r="B51" s="134"/>
      <c r="C51" s="135"/>
      <c r="D51" s="7">
        <v>30</v>
      </c>
      <c r="E51" s="62" t="s">
        <v>27</v>
      </c>
      <c r="F51" s="61"/>
      <c r="G51" s="10"/>
      <c r="H51" s="10"/>
      <c r="I51" s="10"/>
      <c r="J51" s="10"/>
      <c r="K51" s="10"/>
    </row>
    <row r="52" spans="1:11" ht="24.75" customHeight="1" thickBot="1" x14ac:dyDescent="0.3">
      <c r="A52" s="133" t="s">
        <v>41</v>
      </c>
      <c r="B52" s="134"/>
      <c r="C52" s="135"/>
      <c r="D52" s="7">
        <v>31</v>
      </c>
      <c r="E52" s="62" t="s">
        <v>33</v>
      </c>
      <c r="F52" s="61"/>
      <c r="G52" s="10"/>
      <c r="H52" s="10"/>
      <c r="I52" s="10"/>
      <c r="J52" s="10"/>
      <c r="K52" s="10"/>
    </row>
    <row r="53" spans="1:11" ht="56.25" customHeight="1" thickBot="1" x14ac:dyDescent="0.3">
      <c r="A53" s="133" t="s">
        <v>46</v>
      </c>
      <c r="B53" s="134"/>
      <c r="C53" s="135"/>
      <c r="D53" s="7">
        <v>32</v>
      </c>
      <c r="E53" s="61"/>
      <c r="F53" s="61"/>
      <c r="G53" s="10"/>
      <c r="H53" s="10"/>
      <c r="I53" s="10"/>
      <c r="J53" s="10"/>
      <c r="K53" s="10"/>
    </row>
    <row r="54" spans="1:11" ht="16.5" thickBot="1" x14ac:dyDescent="0.3">
      <c r="A54" s="133" t="s">
        <v>16</v>
      </c>
      <c r="B54" s="134"/>
      <c r="C54" s="135"/>
      <c r="D54" s="7">
        <v>33</v>
      </c>
      <c r="E54" s="62" t="s">
        <v>17</v>
      </c>
      <c r="F54" s="61"/>
      <c r="G54" s="10"/>
      <c r="H54" s="10"/>
      <c r="I54" s="10"/>
      <c r="J54" s="10"/>
      <c r="K54" s="10"/>
    </row>
    <row r="55" spans="1:11" ht="53.25" customHeight="1" thickBot="1" x14ac:dyDescent="0.3">
      <c r="A55" s="139" t="s">
        <v>18</v>
      </c>
      <c r="B55" s="140"/>
      <c r="C55" s="141"/>
      <c r="D55" s="7">
        <v>34</v>
      </c>
      <c r="E55" s="62" t="s">
        <v>21</v>
      </c>
      <c r="F55" s="61"/>
      <c r="G55" s="10"/>
      <c r="H55" s="10"/>
      <c r="I55" s="10"/>
      <c r="J55" s="10"/>
      <c r="K55" s="10"/>
    </row>
    <row r="56" spans="1:11" ht="54" customHeight="1" thickBot="1" x14ac:dyDescent="0.3">
      <c r="A56" s="151"/>
      <c r="B56" s="152"/>
      <c r="C56" s="153"/>
      <c r="D56" s="7">
        <v>35</v>
      </c>
      <c r="E56" s="62" t="s">
        <v>44</v>
      </c>
      <c r="F56" s="61"/>
      <c r="G56" s="10"/>
      <c r="H56" s="10"/>
      <c r="I56" s="10"/>
      <c r="J56" s="10"/>
      <c r="K56" s="10"/>
    </row>
    <row r="57" spans="1:11" ht="26.25" thickBot="1" x14ac:dyDescent="0.3">
      <c r="A57" s="146"/>
      <c r="B57" s="147"/>
      <c r="C57" s="148"/>
      <c r="D57" s="7">
        <v>36</v>
      </c>
      <c r="E57" s="62" t="s">
        <v>25</v>
      </c>
      <c r="F57" s="61"/>
      <c r="G57" s="10"/>
      <c r="H57" s="10"/>
      <c r="I57" s="10"/>
      <c r="J57" s="10"/>
      <c r="K57" s="10"/>
    </row>
    <row r="58" spans="1:11" ht="37.5" customHeight="1" thickBot="1" x14ac:dyDescent="0.3">
      <c r="A58" s="133" t="s">
        <v>37</v>
      </c>
      <c r="B58" s="134"/>
      <c r="C58" s="135"/>
      <c r="D58" s="7" t="s">
        <v>47</v>
      </c>
      <c r="E58" s="62" t="s">
        <v>27</v>
      </c>
      <c r="F58" s="61"/>
      <c r="G58" s="10"/>
      <c r="H58" s="10"/>
      <c r="I58" s="10"/>
      <c r="J58" s="10"/>
      <c r="K58" s="10"/>
    </row>
    <row r="59" spans="1:11" ht="16.5" thickBot="1" x14ac:dyDescent="0.3">
      <c r="A59" s="139" t="s">
        <v>39</v>
      </c>
      <c r="B59" s="140"/>
      <c r="C59" s="141"/>
      <c r="D59" s="7">
        <v>38</v>
      </c>
      <c r="E59" s="62" t="s">
        <v>29</v>
      </c>
      <c r="F59" s="61"/>
      <c r="G59" s="10"/>
      <c r="H59" s="10"/>
      <c r="I59" s="10"/>
      <c r="J59" s="10"/>
      <c r="K59" s="10"/>
    </row>
    <row r="60" spans="1:11" ht="36" customHeight="1" thickBot="1" x14ac:dyDescent="0.3">
      <c r="A60" s="146"/>
      <c r="B60" s="147"/>
      <c r="C60" s="148"/>
      <c r="D60" s="7">
        <v>39</v>
      </c>
      <c r="E60" s="62" t="s">
        <v>27</v>
      </c>
      <c r="F60" s="61"/>
      <c r="G60" s="10"/>
      <c r="H60" s="10"/>
      <c r="I60" s="10"/>
      <c r="J60" s="10"/>
      <c r="K60" s="10"/>
    </row>
    <row r="61" spans="1:11" ht="37.5" customHeight="1" thickBot="1" x14ac:dyDescent="0.3">
      <c r="A61" s="133" t="s">
        <v>40</v>
      </c>
      <c r="B61" s="134"/>
      <c r="C61" s="135"/>
      <c r="D61" s="7">
        <v>40</v>
      </c>
      <c r="E61" s="62" t="s">
        <v>27</v>
      </c>
      <c r="F61" s="61"/>
      <c r="G61" s="10"/>
      <c r="H61" s="10"/>
      <c r="I61" s="10"/>
      <c r="J61" s="10"/>
      <c r="K61" s="10"/>
    </row>
    <row r="62" spans="1:11" ht="20.25" customHeight="1" thickBot="1" x14ac:dyDescent="0.3">
      <c r="A62" s="133" t="s">
        <v>41</v>
      </c>
      <c r="B62" s="134"/>
      <c r="C62" s="135"/>
      <c r="D62" s="7">
        <v>41</v>
      </c>
      <c r="E62" s="62" t="s">
        <v>33</v>
      </c>
      <c r="F62" s="61"/>
      <c r="G62" s="10"/>
      <c r="H62" s="10"/>
      <c r="I62" s="10"/>
      <c r="J62" s="10"/>
      <c r="K62" s="10"/>
    </row>
    <row r="63" spans="1:11" ht="16.5" thickBot="1" x14ac:dyDescent="0.3">
      <c r="A63" s="133" t="s">
        <v>48</v>
      </c>
      <c r="B63" s="134"/>
      <c r="C63" s="135"/>
      <c r="D63" s="7">
        <v>42</v>
      </c>
      <c r="E63" s="62" t="s">
        <v>29</v>
      </c>
      <c r="F63" s="61"/>
      <c r="G63" s="10"/>
      <c r="H63" s="10"/>
      <c r="I63" s="10"/>
      <c r="J63" s="10"/>
      <c r="K63" s="10"/>
    </row>
    <row r="64" spans="1:11" ht="15.75" x14ac:dyDescent="0.25">
      <c r="A64" s="3"/>
      <c r="B64" s="3"/>
      <c r="C64" s="3"/>
      <c r="D64" s="3"/>
      <c r="E64" s="3"/>
      <c r="F64" s="3"/>
      <c r="G64" s="3"/>
    </row>
    <row r="65" spans="1:11" ht="15.75" x14ac:dyDescent="0.25">
      <c r="A65" s="3"/>
      <c r="B65" s="3"/>
      <c r="C65" s="3"/>
      <c r="D65" s="3"/>
      <c r="E65" s="3"/>
      <c r="F65" s="3"/>
      <c r="G65" s="3"/>
    </row>
    <row r="66" spans="1:11" ht="15.75" x14ac:dyDescent="0.25">
      <c r="A66" s="164" t="s">
        <v>52</v>
      </c>
      <c r="B66" s="164"/>
      <c r="C66" s="164"/>
      <c r="D66" s="164"/>
      <c r="E66" s="164"/>
      <c r="F66" s="164"/>
      <c r="G66" s="11"/>
      <c r="H66" s="163" t="s">
        <v>51</v>
      </c>
      <c r="I66" s="163"/>
      <c r="J66" s="163"/>
      <c r="K66" s="163"/>
    </row>
    <row r="67" spans="1:11" ht="15.75" x14ac:dyDescent="0.25">
      <c r="A67" s="164" t="s">
        <v>53</v>
      </c>
      <c r="B67" s="164"/>
      <c r="C67" s="164"/>
      <c r="D67" s="164"/>
      <c r="E67" s="164"/>
      <c r="F67" s="20"/>
      <c r="G67" s="11"/>
      <c r="H67" s="163" t="s">
        <v>55</v>
      </c>
      <c r="I67" s="163"/>
      <c r="J67" s="163"/>
      <c r="K67" s="163"/>
    </row>
    <row r="68" spans="1:11" ht="15.75" x14ac:dyDescent="0.25">
      <c r="A68" s="5" t="s">
        <v>63</v>
      </c>
      <c r="B68" s="5"/>
      <c r="C68" s="5"/>
      <c r="D68" s="5"/>
      <c r="E68" s="3"/>
      <c r="F68" s="3"/>
      <c r="G68" s="3"/>
      <c r="H68" s="163" t="s">
        <v>60</v>
      </c>
      <c r="I68" s="163"/>
      <c r="J68" s="163"/>
      <c r="K68" s="163"/>
    </row>
    <row r="69" spans="1:11" ht="15.75" x14ac:dyDescent="0.25">
      <c r="A69" s="5"/>
      <c r="B69" s="5"/>
      <c r="C69" s="5"/>
      <c r="D69" s="5"/>
      <c r="E69" s="3"/>
      <c r="F69" s="3"/>
      <c r="G69" s="3"/>
      <c r="K69" s="3"/>
    </row>
    <row r="70" spans="1:11" ht="15.75" x14ac:dyDescent="0.25">
      <c r="A70" s="166" t="s">
        <v>61</v>
      </c>
      <c r="B70" s="166"/>
      <c r="C70" s="166"/>
      <c r="D70" s="166"/>
      <c r="E70" s="166"/>
      <c r="F70" s="15"/>
      <c r="G70" s="16"/>
      <c r="H70" s="167" t="s">
        <v>69</v>
      </c>
      <c r="I70" s="167"/>
      <c r="J70" s="167"/>
      <c r="K70" s="167"/>
    </row>
    <row r="71" spans="1:11" x14ac:dyDescent="0.25">
      <c r="A71" s="1"/>
      <c r="B71" s="1"/>
      <c r="C71" s="1"/>
      <c r="D71" s="1"/>
      <c r="E71" s="1"/>
      <c r="F71" s="1"/>
      <c r="G71" s="1"/>
    </row>
    <row r="72" spans="1:11" x14ac:dyDescent="0.25">
      <c r="A72" s="1"/>
      <c r="B72" s="1"/>
      <c r="C72" s="1"/>
      <c r="D72" s="1"/>
      <c r="E72" s="1"/>
      <c r="F72" s="1"/>
      <c r="G72" s="1"/>
    </row>
    <row r="73" spans="1:11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</row>
    <row r="2078" spans="20:20" s="84" customFormat="1" x14ac:dyDescent="0.25">
      <c r="T2078" s="85"/>
    </row>
  </sheetData>
  <customSheetViews>
    <customSheetView guid="{C88729D0-C92C-4A6B-8C70-7EE089A05CE6}" showPageBreaks="1" printArea="1" hiddenColumns="1">
      <selection activeCell="G19" sqref="G19"/>
      <rowBreaks count="1" manualBreakCount="1">
        <brk id="29" max="10" man="1"/>
      </rowBreaks>
      <pageMargins left="0.19685039370078741" right="0.19685039370078741" top="0.39370078740157483" bottom="0.19685039370078741" header="0.19685039370078741" footer="0.31496062992125984"/>
      <pageSetup paperSize="9" scale="80" fitToHeight="2" orientation="landscape" r:id="rId1"/>
    </customSheetView>
    <customSheetView guid="{2311A746-686A-4237-BFC7-35C91112037D}" topLeftCell="A16">
      <selection activeCell="M13" sqref="M13"/>
      <pageMargins left="0.19685039370078741" right="0.19685039370078741" top="0.39370078740157483" bottom="0.19685039370078741" header="0.19685039370078741" footer="0.31496062992125984"/>
      <pageSetup paperSize="9" scale="80" fitToHeight="2" orientation="landscape" r:id="rId2"/>
    </customSheetView>
    <customSheetView guid="{03193E69-C6FA-4572-9D22-DD2116E729EB}" topLeftCell="A16">
      <selection activeCell="M13" sqref="M13"/>
      <pageMargins left="0.19685039370078741" right="0.19685039370078741" top="0.39370078740157483" bottom="0.19685039370078741" header="0.19685039370078741" footer="0.31496062992125984"/>
      <pageSetup paperSize="9" scale="80" fitToHeight="2" orientation="landscape" r:id="rId3"/>
    </customSheetView>
  </customSheetViews>
  <mergeCells count="83">
    <mergeCell ref="A9:K9"/>
    <mergeCell ref="A11:K11"/>
    <mergeCell ref="A73:K73"/>
    <mergeCell ref="A14:C17"/>
    <mergeCell ref="D14:D17"/>
    <mergeCell ref="E14:E17"/>
    <mergeCell ref="F14:F17"/>
    <mergeCell ref="A67:E67"/>
    <mergeCell ref="A70:E70"/>
    <mergeCell ref="A24:C24"/>
    <mergeCell ref="H67:K67"/>
    <mergeCell ref="I30:I31"/>
    <mergeCell ref="K41:K42"/>
    <mergeCell ref="J39:J40"/>
    <mergeCell ref="K39:K40"/>
    <mergeCell ref="H70:K70"/>
    <mergeCell ref="H66:K66"/>
    <mergeCell ref="A27:C27"/>
    <mergeCell ref="A66:F66"/>
    <mergeCell ref="H68:K68"/>
    <mergeCell ref="A44:C44"/>
    <mergeCell ref="A29:C29"/>
    <mergeCell ref="A30:C31"/>
    <mergeCell ref="D30:D31"/>
    <mergeCell ref="A45:C47"/>
    <mergeCell ref="A37:C38"/>
    <mergeCell ref="E39:E40"/>
    <mergeCell ref="F39:F40"/>
    <mergeCell ref="G39:G40"/>
    <mergeCell ref="E30:E31"/>
    <mergeCell ref="A28:C28"/>
    <mergeCell ref="A43:C43"/>
    <mergeCell ref="I4:K4"/>
    <mergeCell ref="I5:K5"/>
    <mergeCell ref="B33:B35"/>
    <mergeCell ref="F30:F31"/>
    <mergeCell ref="G30:G31"/>
    <mergeCell ref="G14:K15"/>
    <mergeCell ref="G16:G17"/>
    <mergeCell ref="H16:H17"/>
    <mergeCell ref="I16:I17"/>
    <mergeCell ref="K16:K17"/>
    <mergeCell ref="A18:C18"/>
    <mergeCell ref="A19:C19"/>
    <mergeCell ref="A20:C20"/>
    <mergeCell ref="A21:A23"/>
    <mergeCell ref="A7:K7"/>
    <mergeCell ref="A8:K8"/>
    <mergeCell ref="K30:K31"/>
    <mergeCell ref="A32:C32"/>
    <mergeCell ref="H30:H31"/>
    <mergeCell ref="H41:H42"/>
    <mergeCell ref="A39:C40"/>
    <mergeCell ref="H39:H40"/>
    <mergeCell ref="A33:A35"/>
    <mergeCell ref="A63:C63"/>
    <mergeCell ref="A48:C48"/>
    <mergeCell ref="A49:C50"/>
    <mergeCell ref="A51:C51"/>
    <mergeCell ref="A52:C52"/>
    <mergeCell ref="A53:C53"/>
    <mergeCell ref="A54:C54"/>
    <mergeCell ref="A55:C57"/>
    <mergeCell ref="A58:C58"/>
    <mergeCell ref="A59:C60"/>
    <mergeCell ref="A61:C61"/>
    <mergeCell ref="A62:C62"/>
    <mergeCell ref="F1:K1"/>
    <mergeCell ref="J30:J31"/>
    <mergeCell ref="A36:C36"/>
    <mergeCell ref="I41:I42"/>
    <mergeCell ref="J41:J42"/>
    <mergeCell ref="D39:D40"/>
    <mergeCell ref="A12:K12"/>
    <mergeCell ref="A25:C26"/>
    <mergeCell ref="J16:J17"/>
    <mergeCell ref="I39:I40"/>
    <mergeCell ref="A41:C42"/>
    <mergeCell ref="D41:D42"/>
    <mergeCell ref="E41:E42"/>
    <mergeCell ref="F41:F42"/>
    <mergeCell ref="G41:G42"/>
    <mergeCell ref="B21:B23"/>
  </mergeCells>
  <hyperlinks>
    <hyperlink ref="A29" location="Par406" display="Par406"/>
  </hyperlinks>
  <pageMargins left="0.19685039370078741" right="0.19685039370078741" top="0.39370078740157483" bottom="0.19685039370078741" header="0.19685039370078741" footer="0.31496062992125984"/>
  <pageSetup paperSize="9" scale="80" fitToHeight="2" orientation="landscape" r:id="rId4"/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Прил.10.1-КМС</vt:lpstr>
      <vt:lpstr>Прил.10.2-РЕСО</vt:lpstr>
      <vt:lpstr>'Прил.10.1-КМС'!Область_печати</vt:lpstr>
      <vt:lpstr>'Прил.10.2-РЕСО'!Область_печати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2019-06-21T14:06:29Z</cp:lastPrinted>
  <dcterms:created xsi:type="dcterms:W3CDTF">2016-06-01T06:07:35Z</dcterms:created>
  <dcterms:modified xsi:type="dcterms:W3CDTF">2019-06-26T08:36:52Z</dcterms:modified>
</cp:coreProperties>
</file>